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vQ6KgSloDkMQ7GMCXDVJ+YAcchopMsqyxESO4DhBxE0aNoG05DewXJrDfee3B/0MzfrUSMeZGFGv16nZ+bx2iA==" workbookSaltValue="/6Bb3UmiYoVg+ymlceShkA==" workbookSpinCount="100000" lockStructure="1"/>
  <bookViews>
    <workbookView xWindow="240" yWindow="165" windowWidth="14805" windowHeight="7950"/>
  </bookViews>
  <sheets>
    <sheet name="Abruf" sheetId="1" r:id="rId1"/>
    <sheet name="Belegliste" sheetId="6" r:id="rId2"/>
    <sheet name="Datensatz" sheetId="2" r:id="rId3"/>
    <sheet name="Tranchen" sheetId="3" state="hidden" r:id="rId4"/>
    <sheet name="Förderliste" sheetId="8" state="hidden" r:id="rId5"/>
    <sheet name="Kontingente Schulträger" sheetId="7" state="hidden" r:id="rId6"/>
  </sheets>
  <definedNames>
    <definedName name="_xlnm._FilterDatabase" localSheetId="4" hidden="1">Förderliste!$A$7:$K$340</definedName>
    <definedName name="_xlnm._FilterDatabase" localSheetId="5" hidden="1">'Kontingente Schulträger'!$A$2:$J$137</definedName>
    <definedName name="_xlnm.Print_Area" localSheetId="0">Abruf!$A$1:$L$71</definedName>
    <definedName name="_xlnm.Print_Area" localSheetId="4">Förderliste!$A:$K</definedName>
    <definedName name="_xlnm.Print_Titles" localSheetId="1">Belegliste!$1:$7</definedName>
    <definedName name="_xlnm.Print_Titles" localSheetId="4">Förderliste!$7:$7</definedName>
    <definedName name="Gebietskörperschaft__Darlehensnehmer__Dropdown_Auswahl" localSheetId="5">#REF!</definedName>
  </definedNames>
  <calcPr calcId="162913"/>
</workbook>
</file>

<file path=xl/calcChain.xml><?xml version="1.0" encoding="utf-8"?>
<calcChain xmlns="http://schemas.openxmlformats.org/spreadsheetml/2006/main">
  <c r="P34" i="1" l="1"/>
  <c r="E23" i="1"/>
  <c r="P35" i="1" l="1"/>
  <c r="E33" i="1" l="1"/>
  <c r="E36" i="1"/>
  <c r="E37" i="1" s="1"/>
  <c r="C4" i="6" l="1"/>
  <c r="E28" i="1"/>
  <c r="L140" i="7"/>
  <c r="K140" i="7"/>
  <c r="J140" i="7"/>
  <c r="F139" i="7"/>
  <c r="N137" i="7"/>
  <c r="M137" i="7"/>
  <c r="N136" i="7"/>
  <c r="M136" i="7"/>
  <c r="N135" i="7"/>
  <c r="M135" i="7"/>
  <c r="N134" i="7"/>
  <c r="M134" i="7"/>
  <c r="N133" i="7"/>
  <c r="M133" i="7"/>
  <c r="N132" i="7"/>
  <c r="M132" i="7"/>
  <c r="N131" i="7"/>
  <c r="M131" i="7"/>
  <c r="N130" i="7"/>
  <c r="M130" i="7"/>
  <c r="N129" i="7"/>
  <c r="M129" i="7"/>
  <c r="N128" i="7"/>
  <c r="M128" i="7"/>
  <c r="N127" i="7"/>
  <c r="M127" i="7"/>
  <c r="N126" i="7"/>
  <c r="M126" i="7"/>
  <c r="N125" i="7"/>
  <c r="M125" i="7"/>
  <c r="N124" i="7"/>
  <c r="M124" i="7"/>
  <c r="N123" i="7"/>
  <c r="M123" i="7"/>
  <c r="N122" i="7"/>
  <c r="M122" i="7"/>
  <c r="N121" i="7"/>
  <c r="M121" i="7"/>
  <c r="N120" i="7"/>
  <c r="M120" i="7"/>
  <c r="N119" i="7"/>
  <c r="M119" i="7"/>
  <c r="N118" i="7"/>
  <c r="M118" i="7"/>
  <c r="N117" i="7"/>
  <c r="M117" i="7"/>
  <c r="N116" i="7"/>
  <c r="M116" i="7"/>
  <c r="N115" i="7"/>
  <c r="M115" i="7"/>
  <c r="N114" i="7"/>
  <c r="M114" i="7"/>
  <c r="N113" i="7"/>
  <c r="M113" i="7"/>
  <c r="N112" i="7"/>
  <c r="M112" i="7"/>
  <c r="N111" i="7"/>
  <c r="M111" i="7"/>
  <c r="N110" i="7"/>
  <c r="M110" i="7"/>
  <c r="N109" i="7"/>
  <c r="M109" i="7"/>
  <c r="N108" i="7"/>
  <c r="M108" i="7"/>
  <c r="N107" i="7"/>
  <c r="M107" i="7"/>
  <c r="N106" i="7"/>
  <c r="M106" i="7"/>
  <c r="N105" i="7"/>
  <c r="M105" i="7"/>
  <c r="N104" i="7"/>
  <c r="M104" i="7"/>
  <c r="N103" i="7"/>
  <c r="M103" i="7"/>
  <c r="N102" i="7"/>
  <c r="M102" i="7"/>
  <c r="N101" i="7"/>
  <c r="M101" i="7"/>
  <c r="N100" i="7"/>
  <c r="M100" i="7"/>
  <c r="N99" i="7"/>
  <c r="M99" i="7"/>
  <c r="N98" i="7"/>
  <c r="M98" i="7"/>
  <c r="N97" i="7"/>
  <c r="M97" i="7"/>
  <c r="N96" i="7"/>
  <c r="M96" i="7"/>
  <c r="N95" i="7"/>
  <c r="M95" i="7"/>
  <c r="N94" i="7"/>
  <c r="M94" i="7"/>
  <c r="N93" i="7"/>
  <c r="M93" i="7"/>
  <c r="N92" i="7"/>
  <c r="M92" i="7"/>
  <c r="N91" i="7"/>
  <c r="M91" i="7"/>
  <c r="N90" i="7"/>
  <c r="M90" i="7"/>
  <c r="N89" i="7"/>
  <c r="M89" i="7"/>
  <c r="N88" i="7"/>
  <c r="M88" i="7"/>
  <c r="N87" i="7"/>
  <c r="M87" i="7"/>
  <c r="N86" i="7"/>
  <c r="M86" i="7"/>
  <c r="N85" i="7"/>
  <c r="M85" i="7"/>
  <c r="N84" i="7"/>
  <c r="M84" i="7"/>
  <c r="N83" i="7"/>
  <c r="M83" i="7"/>
  <c r="N82" i="7"/>
  <c r="M82" i="7"/>
  <c r="N81" i="7"/>
  <c r="M81" i="7"/>
  <c r="N80" i="7"/>
  <c r="M80" i="7"/>
  <c r="N79" i="7"/>
  <c r="M79" i="7"/>
  <c r="N78" i="7"/>
  <c r="M78" i="7"/>
  <c r="N77" i="7"/>
  <c r="M77" i="7"/>
  <c r="N76" i="7"/>
  <c r="M76" i="7"/>
  <c r="N75" i="7"/>
  <c r="M75" i="7"/>
  <c r="N74" i="7"/>
  <c r="M74" i="7"/>
  <c r="N73" i="7"/>
  <c r="M73" i="7"/>
  <c r="N72" i="7"/>
  <c r="M72" i="7"/>
  <c r="N71" i="7"/>
  <c r="M71" i="7"/>
  <c r="N70" i="7"/>
  <c r="M70" i="7"/>
  <c r="N69" i="7"/>
  <c r="M69" i="7"/>
  <c r="N68" i="7"/>
  <c r="M68" i="7"/>
  <c r="N67" i="7"/>
  <c r="M67" i="7"/>
  <c r="N66" i="7"/>
  <c r="M66" i="7"/>
  <c r="N65" i="7"/>
  <c r="M65" i="7"/>
  <c r="N64" i="7"/>
  <c r="M64" i="7"/>
  <c r="N63" i="7"/>
  <c r="M63" i="7"/>
  <c r="N62" i="7"/>
  <c r="M62" i="7"/>
  <c r="N61" i="7"/>
  <c r="M61" i="7"/>
  <c r="N60" i="7"/>
  <c r="M60" i="7"/>
  <c r="N59" i="7"/>
  <c r="M59" i="7"/>
  <c r="N58" i="7"/>
  <c r="M58" i="7"/>
  <c r="N57" i="7"/>
  <c r="M57" i="7"/>
  <c r="N56" i="7"/>
  <c r="M56" i="7"/>
  <c r="N55" i="7"/>
  <c r="M55" i="7"/>
  <c r="N54" i="7"/>
  <c r="M54" i="7"/>
  <c r="N53" i="7"/>
  <c r="M53" i="7"/>
  <c r="N52" i="7"/>
  <c r="M52" i="7"/>
  <c r="N51" i="7"/>
  <c r="M51" i="7"/>
  <c r="N50" i="7"/>
  <c r="M50" i="7"/>
  <c r="N49" i="7"/>
  <c r="M49" i="7"/>
  <c r="N48" i="7"/>
  <c r="M48" i="7"/>
  <c r="N47" i="7"/>
  <c r="M47" i="7"/>
  <c r="N46" i="7"/>
  <c r="M46" i="7"/>
  <c r="N45" i="7"/>
  <c r="M45" i="7"/>
  <c r="N44" i="7"/>
  <c r="M44" i="7"/>
  <c r="N43" i="7"/>
  <c r="M43" i="7"/>
  <c r="N42" i="7"/>
  <c r="M42" i="7"/>
  <c r="N41" i="7"/>
  <c r="M41" i="7"/>
  <c r="N40" i="7"/>
  <c r="M40" i="7"/>
  <c r="N39" i="7"/>
  <c r="M39" i="7"/>
  <c r="N38" i="7"/>
  <c r="M38" i="7"/>
  <c r="N37" i="7"/>
  <c r="M37" i="7"/>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6" i="7"/>
  <c r="M6" i="7"/>
  <c r="N5" i="7"/>
  <c r="M5" i="7"/>
  <c r="N4" i="7"/>
  <c r="M4" i="7"/>
  <c r="N3" i="7"/>
  <c r="M3" i="7"/>
  <c r="E19" i="6" l="1"/>
  <c r="U2" i="2" l="1"/>
  <c r="P2" i="2"/>
  <c r="O2" i="2"/>
  <c r="H2" i="2"/>
  <c r="B2" i="2"/>
  <c r="J2" i="2" l="1"/>
  <c r="C2" i="2"/>
  <c r="A2" i="2" l="1"/>
  <c r="T2" i="2" l="1"/>
  <c r="S2" i="2"/>
  <c r="R2" i="2"/>
  <c r="Q2" i="2"/>
  <c r="N2" i="2"/>
  <c r="M2" i="2"/>
  <c r="L2" i="2"/>
  <c r="K2" i="2"/>
  <c r="I2" i="2"/>
  <c r="G2" i="2"/>
  <c r="F2" i="2"/>
  <c r="E2" i="2"/>
  <c r="D2" i="2"/>
</calcChain>
</file>

<file path=xl/comments1.xml><?xml version="1.0" encoding="utf-8"?>
<comments xmlns="http://schemas.openxmlformats.org/spreadsheetml/2006/main">
  <authors>
    <author>Autor</author>
  </authors>
  <commentList>
    <comment ref="C88" authorId="0" shapeId="0">
      <text>
        <r>
          <rPr>
            <b/>
            <sz val="9"/>
            <color indexed="81"/>
            <rFont val="Segoe UI"/>
            <family val="2"/>
          </rPr>
          <t>Autor:</t>
        </r>
        <r>
          <rPr>
            <sz val="9"/>
            <color indexed="81"/>
            <rFont val="Segoe UI"/>
            <family val="2"/>
          </rPr>
          <t xml:space="preserve">
vorher Integrative Schule GmbH</t>
        </r>
      </text>
    </comment>
    <comment ref="H88" authorId="0" shapeId="0">
      <text>
        <r>
          <rPr>
            <b/>
            <sz val="9"/>
            <color indexed="81"/>
            <rFont val="Segoe UI"/>
            <family val="2"/>
          </rPr>
          <t>Autor:</t>
        </r>
        <r>
          <rPr>
            <sz val="9"/>
            <color indexed="81"/>
            <rFont val="Segoe UI"/>
            <family val="2"/>
          </rPr>
          <t xml:space="preserve">
vorher Integrative Schule Frankfurt am Main GmbH</t>
        </r>
      </text>
    </comment>
  </commentList>
</comments>
</file>

<file path=xl/sharedStrings.xml><?xml version="1.0" encoding="utf-8"?>
<sst xmlns="http://schemas.openxmlformats.org/spreadsheetml/2006/main" count="1883" uniqueCount="1077">
  <si>
    <t xml:space="preserve">An die </t>
  </si>
  <si>
    <t>Wirtschafts- und Infrastrukturbank Hessen</t>
  </si>
  <si>
    <t>Zuständiger Ansprechpartner</t>
  </si>
  <si>
    <t>Hiermit werden abgerufen</t>
  </si>
  <si>
    <t>Auszahlung</t>
  </si>
  <si>
    <t>Antragsnummer VORHABEN</t>
  </si>
  <si>
    <t>Zuschuss in Euro</t>
  </si>
  <si>
    <t>Dienstsiegel</t>
  </si>
  <si>
    <t>1. Unterschrift</t>
  </si>
  <si>
    <t>Name in Druckbuchstaben</t>
  </si>
  <si>
    <t>Amtsbezeichnung</t>
  </si>
  <si>
    <t>2. Unterschrift</t>
  </si>
  <si>
    <t>Kontoinhaber</t>
  </si>
  <si>
    <t>IBAN</t>
  </si>
  <si>
    <t>Kreditinstitut</t>
  </si>
  <si>
    <t>E-Mail</t>
  </si>
  <si>
    <t>Telefon</t>
  </si>
  <si>
    <t>1.Name in Druckbuchstaben</t>
  </si>
  <si>
    <t>1.Amtsbezeichnung</t>
  </si>
  <si>
    <t>2.Name in Druckbuchstaben</t>
  </si>
  <si>
    <t>2.Amtsbezeichnung</t>
  </si>
  <si>
    <t>63067 Offenbach am Main</t>
  </si>
  <si>
    <t>Kurzbeschreibung Maßnahme</t>
  </si>
  <si>
    <t>Kaiserleistraße 29-35</t>
  </si>
  <si>
    <t>Die Wirtschaftlichkeitsbetrachtung ist zu dokumentieren und bei Anforderung vorzulegen.</t>
  </si>
  <si>
    <t xml:space="preserve">Der Fördermittelempfänger/Darlehensnehmer bestätigt, dass er bei der Planung der angemeldeten Maßnahme </t>
  </si>
  <si>
    <t>Der Fördermittelempfänger/Darlehensnehmer versichert, dass mit der Maßnahme im Sinne der</t>
  </si>
  <si>
    <t xml:space="preserve"> Förderrichtlinie begonnen wurde und dass die abgerufenen Mittel innerhalb von zwei Monaten </t>
  </si>
  <si>
    <t xml:space="preserve">nach Auszahlung für fällige Rechnungen im Rahmen des Zuwendungszwecks benötigt werden. </t>
  </si>
  <si>
    <t xml:space="preserve">Wirtschaftlichkeitsbetrachtungen herangezogen hat bzw. bei der Durchführung der Maßnahme </t>
  </si>
  <si>
    <t xml:space="preserve">heranziehen wird und die Grundsätze der Wirtschaftlichkeit und Sparsamkeit beachtet. </t>
  </si>
  <si>
    <t>gewünschte Valuta</t>
  </si>
  <si>
    <t>HC - 533200 ("Invest. Ganztagsbetreuung")</t>
  </si>
  <si>
    <t>Mittelabruf</t>
  </si>
  <si>
    <r>
      <t xml:space="preserve">Antragsnummer Maßnahme 
</t>
    </r>
    <r>
      <rPr>
        <sz val="10.5"/>
        <color theme="1"/>
        <rFont val="Arial"/>
        <family val="2"/>
      </rPr>
      <t>(siehe Förderliste)</t>
    </r>
  </si>
  <si>
    <t>Schulträger / Ersatzschulträger</t>
  </si>
  <si>
    <t>Investitionsprogramm zum beschleunigten Infrastrukturausbau der Ganztagsbetreuung</t>
  </si>
  <si>
    <t>- Bitte auswählen -</t>
  </si>
  <si>
    <t>-Bitte auswählen-</t>
  </si>
  <si>
    <t xml:space="preserve">GKZ /Schulnummer </t>
  </si>
  <si>
    <t>Hochtaunuskreis</t>
  </si>
  <si>
    <t>06434000</t>
  </si>
  <si>
    <t>Lahn-Dill-Kreis</t>
  </si>
  <si>
    <t>06532000</t>
  </si>
  <si>
    <t>Land Hessen</t>
  </si>
  <si>
    <t>Landeswohlfahrtsverband</t>
  </si>
  <si>
    <t>06191000</t>
  </si>
  <si>
    <t>Landkreis Bergstraße</t>
  </si>
  <si>
    <t>06431000</t>
  </si>
  <si>
    <t>Landkreis Darmstadt-Dieburg</t>
  </si>
  <si>
    <t>06432000</t>
  </si>
  <si>
    <t>Landkreis Fulda</t>
  </si>
  <si>
    <t>06631000</t>
  </si>
  <si>
    <t>Landkreis Gießen</t>
  </si>
  <si>
    <t>06531000</t>
  </si>
  <si>
    <t>Landkreis Groß-Gerau</t>
  </si>
  <si>
    <t>06433000</t>
  </si>
  <si>
    <t>Landkreis Hersfeld-Rotenburg</t>
  </si>
  <si>
    <t>06632000</t>
  </si>
  <si>
    <t>Landkreis Kassel</t>
  </si>
  <si>
    <t>06633000</t>
  </si>
  <si>
    <t>Landkreis Limburg-Weilburg</t>
  </si>
  <si>
    <t>06533000</t>
  </si>
  <si>
    <t>Landkreis Marburg-Biedenkopf</t>
  </si>
  <si>
    <t>06534000</t>
  </si>
  <si>
    <t>Landkreis Offenbach</t>
  </si>
  <si>
    <t>06438000</t>
  </si>
  <si>
    <t>Landkreis Waldeck-Frankenberg</t>
  </si>
  <si>
    <t>06635000</t>
  </si>
  <si>
    <t>Main-Kinzig-Kreis</t>
  </si>
  <si>
    <t>06435000</t>
  </si>
  <si>
    <t>Main-Taunus-Kreis</t>
  </si>
  <si>
    <t>06436000</t>
  </si>
  <si>
    <t>Odenwaldkreis</t>
  </si>
  <si>
    <t>06437000</t>
  </si>
  <si>
    <t>Rheingau-Taunus-Kreis</t>
  </si>
  <si>
    <t>06439000</t>
  </si>
  <si>
    <t>Schwalm-Eder-Kreis</t>
  </si>
  <si>
    <t>06634000</t>
  </si>
  <si>
    <t>Stadt Darmstadt</t>
  </si>
  <si>
    <t>06411000</t>
  </si>
  <si>
    <t>Stadt Frankfurt am Main</t>
  </si>
  <si>
    <t>06412000</t>
  </si>
  <si>
    <t>Stadt Fulda</t>
  </si>
  <si>
    <t>06631009</t>
  </si>
  <si>
    <t>Stadt Gießen</t>
  </si>
  <si>
    <t>06531005</t>
  </si>
  <si>
    <t>Stadt Hanau</t>
  </si>
  <si>
    <t>06435014</t>
  </si>
  <si>
    <t>Stadt Kassel</t>
  </si>
  <si>
    <t>06611000</t>
  </si>
  <si>
    <t>Stadt Kelsterbach</t>
  </si>
  <si>
    <t>06433007</t>
  </si>
  <si>
    <t>Stadt Offenbach</t>
  </si>
  <si>
    <t>06413000</t>
  </si>
  <si>
    <t>Stadt Rüsselsheim</t>
  </si>
  <si>
    <t>06433012</t>
  </si>
  <si>
    <t>Stadt Wiesbaden</t>
  </si>
  <si>
    <t>06414000</t>
  </si>
  <si>
    <t>Universitätsstadt Marburg</t>
  </si>
  <si>
    <t>06534014</t>
  </si>
  <si>
    <t>Vogelsbergkreis</t>
  </si>
  <si>
    <t>06535000</t>
  </si>
  <si>
    <t>Werra-Meißner-Kreis</t>
  </si>
  <si>
    <t>06636000</t>
  </si>
  <si>
    <t>Wetteraukreis</t>
  </si>
  <si>
    <t>06440000</t>
  </si>
  <si>
    <t>accadis International School Bad Homburg gemeinnützige GmbH</t>
  </si>
  <si>
    <t>06000001</t>
  </si>
  <si>
    <t>Aktive Schule Frankfurt e.V.</t>
  </si>
  <si>
    <t>06000003</t>
  </si>
  <si>
    <t>Alexander-Puschkin-Schule in freier Trägerschaft gGmbH</t>
  </si>
  <si>
    <t>06000004</t>
  </si>
  <si>
    <t>ASB Erasmus Frankfurter Stadtschule Grundschule gGmbH</t>
  </si>
  <si>
    <t>06000150</t>
  </si>
  <si>
    <t>August-Hermann-Francke-Verein Gießen e. V.</t>
  </si>
  <si>
    <t>06000007</t>
  </si>
  <si>
    <t>Behindertenwerk Main-Kinzig e.V.</t>
  </si>
  <si>
    <t>06000009</t>
  </si>
  <si>
    <t>Bildung Plus e.V.</t>
  </si>
  <si>
    <t>06000010</t>
  </si>
  <si>
    <t>06000011</t>
  </si>
  <si>
    <t>Bistum Mainz</t>
  </si>
  <si>
    <t>06000013</t>
  </si>
  <si>
    <t>Christlicher Schulverein Hanau und Kahl e.V.</t>
  </si>
  <si>
    <t>06000016</t>
  </si>
  <si>
    <t>Christlicher Schulverein Kassel e.V.</t>
  </si>
  <si>
    <t>06000017</t>
  </si>
  <si>
    <t>Deutsche Blindenstudienanstalt e.V.</t>
  </si>
  <si>
    <t>06000021</t>
  </si>
  <si>
    <t>06000073</t>
  </si>
  <si>
    <t>Drachenschule Odenwald e. V.</t>
  </si>
  <si>
    <t>06000024</t>
  </si>
  <si>
    <t>Erasmus-Offenbach gGmbH</t>
  </si>
  <si>
    <t>06000026</t>
  </si>
  <si>
    <t>Europäische Schule RheinMain gGmbH</t>
  </si>
  <si>
    <t>06000027</t>
  </si>
  <si>
    <t>European School Of Econimics gGmbH</t>
  </si>
  <si>
    <t>06000030</t>
  </si>
  <si>
    <t>Evangelische Kirche in Hessen und Nassau</t>
  </si>
  <si>
    <t>06000032</t>
  </si>
  <si>
    <t>Evangelische Kirche in Kurhessen-Waldeck</t>
  </si>
  <si>
    <t>06000033</t>
  </si>
  <si>
    <t>EVIM Bildung gGmbH</t>
  </si>
  <si>
    <t>06000035</t>
  </si>
  <si>
    <t>06000039</t>
  </si>
  <si>
    <t>Förderverein Christlicher Bekenntnisschulen Fulda e. V.</t>
  </si>
  <si>
    <t>Freie Christl. Schule Frankfurt am Main e.V.</t>
  </si>
  <si>
    <t>06000042</t>
  </si>
  <si>
    <t>Freie Christliche Schule Darmstadt e.V.</t>
  </si>
  <si>
    <t>06000041</t>
  </si>
  <si>
    <t>Freie Christliche Schule Wiesbaden e.V.</t>
  </si>
  <si>
    <t>06000043</t>
  </si>
  <si>
    <t>06000044</t>
  </si>
  <si>
    <t>Freie Montessori Schule Main-Kinzig-gemeinnützige GmbH</t>
  </si>
  <si>
    <t>06000045</t>
  </si>
  <si>
    <t>Freie Schule Kassel e.V.</t>
  </si>
  <si>
    <t>06000047</t>
  </si>
  <si>
    <t>Freie Schule Marburg e.V.</t>
  </si>
  <si>
    <t>Freie Schule Seligenstadt-Mainhausen e.V.</t>
  </si>
  <si>
    <t>06000048</t>
  </si>
  <si>
    <t>Freie Schule Untertaunus e. V.</t>
  </si>
  <si>
    <t>06000049</t>
  </si>
  <si>
    <t>Freie Waldorfschule Kassel e.V.</t>
  </si>
  <si>
    <t>06000050</t>
  </si>
  <si>
    <t>Freie Waldorfschule Oberursel e.V.</t>
  </si>
  <si>
    <t>06000051</t>
  </si>
  <si>
    <t>Freie Waldorfschule Wiesbaden e.V.</t>
  </si>
  <si>
    <t>06000145</t>
  </si>
  <si>
    <t>FRISCH e.V.</t>
  </si>
  <si>
    <t>06000052</t>
  </si>
  <si>
    <t>Gemeinnützige Montessori Kronberg GmbH</t>
  </si>
  <si>
    <t>06000053</t>
  </si>
  <si>
    <t>Gemeinsam Montessori Leben gGmbH</t>
  </si>
  <si>
    <t>Georg Müller Christliche Bekenntnisschule e.V.</t>
  </si>
  <si>
    <t>06000129</t>
  </si>
  <si>
    <t>06000064</t>
  </si>
  <si>
    <t>International Bilingual Montessori School e. V.</t>
  </si>
  <si>
    <t>06000065</t>
  </si>
  <si>
    <t>Jüdische Gemeinde Frankfurt</t>
  </si>
  <si>
    <t>06000068</t>
  </si>
  <si>
    <t>Kids Camp Gemeinnützige GmbH</t>
  </si>
  <si>
    <t>06000072</t>
  </si>
  <si>
    <t>Lebenshilfe für geistig und mehrfach Behinderte Wetzlar-Weilburg e.V.</t>
  </si>
  <si>
    <t>06000077</t>
  </si>
  <si>
    <t>Metropolitan International School gGmbH</t>
  </si>
  <si>
    <t>06000084</t>
  </si>
  <si>
    <t>06000085</t>
  </si>
  <si>
    <t>Montessori EcoLearning gemeinnützige GmbH</t>
  </si>
  <si>
    <t>06000091</t>
  </si>
  <si>
    <t>Montessori Fördergemeinschaft Darmstadt e.V.</t>
  </si>
  <si>
    <t>06000087</t>
  </si>
  <si>
    <t>Montessori Mainbogen e.V.</t>
  </si>
  <si>
    <t>06000092</t>
  </si>
  <si>
    <t>Montessori-Schule Idstein e.V.</t>
  </si>
  <si>
    <t>06000093</t>
  </si>
  <si>
    <t>06000094</t>
  </si>
  <si>
    <t>Montessori-Verein Dietzenbach e.V.</t>
  </si>
  <si>
    <t>06000095</t>
  </si>
  <si>
    <t>Montessori-Zentrum Hofheim e. V.</t>
  </si>
  <si>
    <t>06000088</t>
  </si>
  <si>
    <t>Obermayr International School Schwalbach Main-Taunus gGmbH</t>
  </si>
  <si>
    <t>06000153</t>
  </si>
  <si>
    <t>Pädagogische Initiative Bergstraße e.V.</t>
  </si>
  <si>
    <t>06000099</t>
  </si>
  <si>
    <t>PbG – Private bilinguale Ganztagsschule Wiesbaden gGmbH</t>
  </si>
  <si>
    <t>06000100</t>
  </si>
  <si>
    <t>Phorms Hessen gGmbH</t>
  </si>
  <si>
    <t>06000101</t>
  </si>
  <si>
    <t>Private Kant-Schule gGmbH</t>
  </si>
  <si>
    <t>06000102</t>
  </si>
  <si>
    <t>RheinMainBildung gGmbH</t>
  </si>
  <si>
    <t>06000109</t>
  </si>
  <si>
    <t>Schulgenossenschaft Friedrich Wilhelm Raiffeisen-Schule Wetzlar eG</t>
  </si>
  <si>
    <t>06000111</t>
  </si>
  <si>
    <t>Schulverein Anna Schmidt e. V.</t>
  </si>
  <si>
    <t>06000112</t>
  </si>
  <si>
    <t>Schulzentrum Marienhöhe gGmbH</t>
  </si>
  <si>
    <t>SIS Swiss International School gGmbH</t>
  </si>
  <si>
    <t>06000115</t>
  </si>
  <si>
    <t>Sophie-Scholl-Schulen gGmbH</t>
  </si>
  <si>
    <t>06000116</t>
  </si>
  <si>
    <t>St. Vincenzstift gGmbH</t>
  </si>
  <si>
    <t>06000148</t>
  </si>
  <si>
    <t>Steinmühle Marburg e.V.</t>
  </si>
  <si>
    <t>06000122</t>
  </si>
  <si>
    <t>Theresien Kinder- und Jugendheim e.V.</t>
  </si>
  <si>
    <t>06000128</t>
  </si>
  <si>
    <t>Verein für angewandte Sozialpädagogik</t>
  </si>
  <si>
    <t>06000131</t>
  </si>
  <si>
    <t>Verein für Heilende Erziehung Marburg e. V.</t>
  </si>
  <si>
    <t>06000133</t>
  </si>
  <si>
    <t>Verein für klassische Montessori-Pädagogik e.V.</t>
  </si>
  <si>
    <t>06000135</t>
  </si>
  <si>
    <t>06000137</t>
  </si>
  <si>
    <t>Verein für Waldorfpädagogik e. V. 
Eschwege</t>
  </si>
  <si>
    <t>06000136</t>
  </si>
  <si>
    <t>06000142</t>
  </si>
  <si>
    <t>Waldorfschulverein Frankfurt e. V.</t>
  </si>
  <si>
    <t>06000143</t>
  </si>
  <si>
    <t>Waldorfschulverein Wetterau e. V.</t>
  </si>
  <si>
    <t>06000144</t>
  </si>
  <si>
    <t>Als Verwendungszweck wird die Vertragsnummer zur Antragsnummer der Maßnahme angegeben.</t>
  </si>
  <si>
    <t>GKZ/ Ersatzschulträgernummer</t>
  </si>
  <si>
    <r>
      <rPr>
        <b/>
        <sz val="10.5"/>
        <rFont val="Webdings"/>
        <family val="1"/>
        <charset val="2"/>
      </rPr>
      <t>i</t>
    </r>
    <r>
      <rPr>
        <b/>
        <i/>
        <sz val="10.5"/>
        <rFont val="Arial"/>
        <family val="2"/>
      </rPr>
      <t xml:space="preserve"> Fällt der 15. nicht auf einen Bankarbeitstag erfolgt die Auszahlung am darauffolgenden Bankarbeitstag.</t>
    </r>
  </si>
  <si>
    <t xml:space="preserve">Bitte drucken Sie das Formular nach abgeschlossener Bearbeitung aus, unterschreiben es und </t>
  </si>
  <si>
    <t xml:space="preserve">Zudem senden Sie bitte auch dieses Formular im Excel-Format per Mail an "Ganztagsbetreuung@wibank.de". </t>
  </si>
  <si>
    <t xml:space="preserve">schicken es zusammen mit einer Belegliste bzw. mit dem Verwendungsnachweis an die WIBank. </t>
  </si>
  <si>
    <t>Zuschuss gesamt in Euro</t>
  </si>
  <si>
    <t>Bundesmittel in Euro</t>
  </si>
  <si>
    <t>Landesmittel in Euro</t>
  </si>
  <si>
    <t>Gewünschte Valuta</t>
  </si>
  <si>
    <t>Kurzbeschreibung VORHABEN</t>
  </si>
  <si>
    <r>
      <rPr>
        <b/>
        <sz val="10.5"/>
        <color theme="1"/>
        <rFont val="Webdings"/>
        <family val="1"/>
        <charset val="2"/>
      </rPr>
      <t>i</t>
    </r>
    <r>
      <rPr>
        <b/>
        <i/>
        <sz val="10.5"/>
        <color theme="1"/>
        <rFont val="Arial"/>
        <family val="2"/>
      </rPr>
      <t xml:space="preserve"> Eine Belegliste bzw. bei abgeschlossenen Maßnahmen der Verwendungsnachweis ist dem Abrufformular beizufügen</t>
    </r>
  </si>
  <si>
    <t>Best.Verausgabungsfrist</t>
  </si>
  <si>
    <t>Best.Wirtschaftlichkeitsbetrachtung</t>
  </si>
  <si>
    <t xml:space="preserve">Art des Schulträgers </t>
  </si>
  <si>
    <t>Schulträger</t>
  </si>
  <si>
    <t>Rechtsstellung</t>
  </si>
  <si>
    <t>Schulträger kurz</t>
  </si>
  <si>
    <t>Schulträger bzw. öff. Jugendhilfeträger</t>
  </si>
  <si>
    <t>Anteil in % SuS nach Schulträgern öff und pri</t>
  </si>
  <si>
    <t>Anteil an Beschleunigungsmitteln nach Schulträgern in Euro Anteil Bund 70 %</t>
  </si>
  <si>
    <t>Anteil an Beschleunigungsmitteln nach Schulträgern in Euro Anteil Land/Kommunen 30 %</t>
  </si>
  <si>
    <t>Gesamtsumme der Förderung für Investitionen im Beschleunigungstopf 70 % plus 30 %=100 %</t>
  </si>
  <si>
    <t>öffentlich</t>
  </si>
  <si>
    <t>HTK</t>
  </si>
  <si>
    <t>Hochtaunuskreis/inkl. Stadt Homburg öff. Jugendhilfeträger</t>
  </si>
  <si>
    <t>LDK</t>
  </si>
  <si>
    <t>Lahn-Dill-Kreis/inkl. Stadt Wetzlar öff. Jugendhilfeträger</t>
  </si>
  <si>
    <t>LH</t>
  </si>
  <si>
    <t>LWV</t>
  </si>
  <si>
    <t>Landeswohlfahrtsverband/kein öff. Jugendhilfeträger</t>
  </si>
  <si>
    <t>BS</t>
  </si>
  <si>
    <t>DADI</t>
  </si>
  <si>
    <t>FDL</t>
  </si>
  <si>
    <t>GIL</t>
  </si>
  <si>
    <t>GG</t>
  </si>
  <si>
    <t>HR</t>
  </si>
  <si>
    <t>KSL</t>
  </si>
  <si>
    <t>LM</t>
  </si>
  <si>
    <t>MRL</t>
  </si>
  <si>
    <t>OFL</t>
  </si>
  <si>
    <t>WF</t>
  </si>
  <si>
    <t>MKK</t>
  </si>
  <si>
    <t>MTK</t>
  </si>
  <si>
    <t>OWK</t>
  </si>
  <si>
    <t>RTK</t>
  </si>
  <si>
    <t>Rheingau-Taunus-Kreis/inkl. Oestrich-Winkel</t>
  </si>
  <si>
    <t>SEK</t>
  </si>
  <si>
    <t>DA</t>
  </si>
  <si>
    <t>F</t>
  </si>
  <si>
    <t>FDS</t>
  </si>
  <si>
    <t>GIS</t>
  </si>
  <si>
    <t>HU</t>
  </si>
  <si>
    <t>KSS</t>
  </si>
  <si>
    <t>KEL</t>
  </si>
  <si>
    <t>Stadt Kelsterbach/kein öff. Jugendhilfeträger</t>
  </si>
  <si>
    <t>OFS</t>
  </si>
  <si>
    <t>RÜS</t>
  </si>
  <si>
    <t>WI</t>
  </si>
  <si>
    <t>MRS</t>
  </si>
  <si>
    <t>VB</t>
  </si>
  <si>
    <t>WM</t>
  </si>
  <si>
    <t>WK</t>
  </si>
  <si>
    <t xml:space="preserve">Ersatzschulträger </t>
  </si>
  <si>
    <t>privat</t>
  </si>
  <si>
    <t>AEFE (Französisches Konsulat)</t>
  </si>
  <si>
    <t>06000002</t>
  </si>
  <si>
    <t>Alexander Puschkin Schule in freier Trägerschaft gGmbH</t>
  </si>
  <si>
    <t>antonius gemeinsam leben gGmbH</t>
  </si>
  <si>
    <t>Antoniushaus gGmbH</t>
  </si>
  <si>
    <t>06000147</t>
  </si>
  <si>
    <t xml:space="preserve">Arbeitskreis gemeindenaher Gesundheitsversorgung gGmbH AKGG -gGmbH </t>
  </si>
  <si>
    <t>06000005</t>
  </si>
  <si>
    <t>Arbeitskreis Gemeindenahe Gesundheitsversorgung -AKGG- gGmbH</t>
  </si>
  <si>
    <t>August-Hermann-Francke-Verein Gießen e.V.</t>
  </si>
  <si>
    <t>Behindertenwerk Main-Kinzig e. V.</t>
  </si>
  <si>
    <t>Bildung PLUS e.V.</t>
  </si>
  <si>
    <t>Bildungsunternehmen Dr. Jordan Gemeinnütziger Schulverein e. V.</t>
  </si>
  <si>
    <t xml:space="preserve">Bistum Mainz </t>
  </si>
  <si>
    <t>06000014</t>
  </si>
  <si>
    <t>Caritasverband Frankfurt e.V.</t>
  </si>
  <si>
    <t>06000015</t>
  </si>
  <si>
    <t>Christlicher Schulverein Hanau und Kahl e. V.</t>
  </si>
  <si>
    <t>Drachenschule Odenwald e.V.</t>
  </si>
  <si>
    <t>Erasmus Offenbach gGmbH</t>
  </si>
  <si>
    <t>Europa-Schule Dr. Obermayr e.V.</t>
  </si>
  <si>
    <t>06000028</t>
  </si>
  <si>
    <t>Gemeinnütziger Schulverein Europaschule Dr. Obermayr e.V.</t>
  </si>
  <si>
    <t>European School of Economics gGmbH</t>
  </si>
  <si>
    <t>Ev. Kirche Hessen u. Nassau</t>
  </si>
  <si>
    <t>Ev. Kirche in Kurhessen-Waldeck</t>
  </si>
  <si>
    <t>Fintosch gGmbH</t>
  </si>
  <si>
    <t>06000038</t>
  </si>
  <si>
    <t>Förderverein christlicher Bekenntnisschulen Alheim e. V.</t>
  </si>
  <si>
    <t>Förderverein Christlicher Bekenntnisschulen Alheim e.V.</t>
  </si>
  <si>
    <t>Freie Christliche Schule Darmstadt e. V.</t>
  </si>
  <si>
    <t xml:space="preserve">Freie Christliche Schule Frankfurt e. V. </t>
  </si>
  <si>
    <t xml:space="preserve">Freie Christliche Schule Wiesbaden e. V. </t>
  </si>
  <si>
    <t>Freie Comenius-Schule Freie evang. Schulgemeinde e. V.</t>
  </si>
  <si>
    <t>Freie Comenius-Schule - Freie evang. Schulgemeinde e. V.</t>
  </si>
  <si>
    <t>Freie Montessori Schule Main-Kinzig-Kreis gGmbH</t>
  </si>
  <si>
    <t>06000046</t>
  </si>
  <si>
    <t xml:space="preserve">Freie Schule Kassel e. V. </t>
  </si>
  <si>
    <t xml:space="preserve">Freie Schule Untertaunus e. V. </t>
  </si>
  <si>
    <t xml:space="preserve">Freie Waldorfschule Wiesbaden e. V. </t>
  </si>
  <si>
    <t xml:space="preserve">Georg Müller Christliche Bekenntnisschule e. V. </t>
  </si>
  <si>
    <t>Hainbachtal-Bildungs-gGmbH</t>
  </si>
  <si>
    <t>Heil und Erziehungsinstitut für seelenpflegebedürftige Kinder Lauterbad e.V.</t>
  </si>
  <si>
    <t>06000057</t>
  </si>
  <si>
    <t>Heil- und Erziehungsinstitut für seelenpflegebedürftige Kinder Lauterbad e. V.</t>
  </si>
  <si>
    <t>Heilpädagogischer Verein Haus Michael e. V.</t>
  </si>
  <si>
    <t>06000058</t>
  </si>
  <si>
    <t>Hephata Hessisches Diakoniezentrum e. V.</t>
  </si>
  <si>
    <t>06000059</t>
  </si>
  <si>
    <t>Integrative Schule GmbH</t>
  </si>
  <si>
    <t xml:space="preserve">International Bilingual Montessori School e.V. </t>
  </si>
  <si>
    <t xml:space="preserve">Jüdische Gemeinde Frankfurt </t>
  </si>
  <si>
    <t>Jugendberatung und Jugendhilfe e. V.</t>
  </si>
  <si>
    <t>06000139</t>
  </si>
  <si>
    <t>Jugendberatung und Jugendhilfe e.V.</t>
  </si>
  <si>
    <t>Kerstin - Heim e. V.</t>
  </si>
  <si>
    <t>06000071</t>
  </si>
  <si>
    <t>Kerstin-Heim e.V.</t>
  </si>
  <si>
    <t>Kinderzeit-Schule Trilinguale Ganztagsschule gGmbH</t>
  </si>
  <si>
    <t xml:space="preserve">Lebensgemeinschaft Bingenheim e. V. </t>
  </si>
  <si>
    <t>06000076</t>
  </si>
  <si>
    <t>Lebensgemeinschaft Bingenheim e.V.</t>
  </si>
  <si>
    <t>Loheland Stiftung</t>
  </si>
  <si>
    <t>06000079</t>
  </si>
  <si>
    <t>Loheland-Stiftung</t>
  </si>
  <si>
    <t>medinet Comenius-Schule Bad Orb gGmbH</t>
  </si>
  <si>
    <t>06000083</t>
  </si>
  <si>
    <t>Metropolitan International School (MIS) gGmbH</t>
  </si>
  <si>
    <t>Metropolitan School Frankfurt gGmbH</t>
  </si>
  <si>
    <t>Montessori - Fördergemeinschaft Darmstadt e.V.</t>
  </si>
  <si>
    <t>Montessori - Zentrum Hofheim e. V.</t>
  </si>
  <si>
    <t>MontessoriEcoLearning gGmbH</t>
  </si>
  <si>
    <t>Montessori-Mainbogen e.V.</t>
  </si>
  <si>
    <t>Montessori-Schule Wiesbaden e. V.</t>
  </si>
  <si>
    <t>Montessori-Verein Dietzenbach e. V.</t>
  </si>
  <si>
    <t>Obermayr International School Schwalbach/Main-Taunus gGmbH</t>
  </si>
  <si>
    <t>PbG  gGmbH</t>
  </si>
  <si>
    <t>Phorms Hessen gemeinnützige GmbH</t>
  </si>
  <si>
    <t xml:space="preserve">Private Kant-Schule Frankfurt gGmbH </t>
  </si>
  <si>
    <t>06000107</t>
  </si>
  <si>
    <t>Bathildisheim e.V.</t>
  </si>
  <si>
    <t>Sankt Vincenzstift gGmbH</t>
  </si>
  <si>
    <t xml:space="preserve">Schulverein Anna Schmidt e. V. </t>
  </si>
  <si>
    <t>06000114</t>
  </si>
  <si>
    <t>Christophorus-Schule Mühltal e.V.</t>
  </si>
  <si>
    <t>SIS Swiss International School gemeinnützige GmbH</t>
  </si>
  <si>
    <t xml:space="preserve">Sozialdienst Katholischer Frauen e. V. </t>
  </si>
  <si>
    <t>06000117</t>
  </si>
  <si>
    <t>Sozialdienst Katholischer Frauen e. V. Gießen</t>
  </si>
  <si>
    <t xml:space="preserve">St. Elisabeth-Verein e.V. </t>
  </si>
  <si>
    <t>06000120</t>
  </si>
  <si>
    <t>St. Elisabeth-Verein e.V. Marburg</t>
  </si>
  <si>
    <t>Stiftung Nieder-Ramstädter Diakonie</t>
  </si>
  <si>
    <t>06000127</t>
  </si>
  <si>
    <t>Theresien Kinder- und Jugendheim e.v., Mainz</t>
  </si>
  <si>
    <t>Verein f. heilende Erziehung u. Therapie a. d. Grundlage anthropologischer Menschenkunde e. V.</t>
  </si>
  <si>
    <t>06000130</t>
  </si>
  <si>
    <t xml:space="preserve">Verein für angewandte Sozialpädagogik </t>
  </si>
  <si>
    <t>Verein für Heilende Erziehung Marburg e.V.</t>
  </si>
  <si>
    <t>06000134</t>
  </si>
  <si>
    <t>Verein für Jugendhilfen Leppermühle e.V.</t>
  </si>
  <si>
    <t>Verein für klassische Montessori-Pädagogik e. V.</t>
  </si>
  <si>
    <t xml:space="preserve">Verein für Waldorfpädagogik Eschwege e. V. </t>
  </si>
  <si>
    <t>Verein für Waldorfpädagogik Marburg e. V.</t>
  </si>
  <si>
    <t>Verein für Waldorfpädagogik Freie Waldorfschule Marburg e. V.</t>
  </si>
  <si>
    <t>Verein Jean-Paul-Schule e.V.</t>
  </si>
  <si>
    <t>06000138</t>
  </si>
  <si>
    <t>Verein zur Förderung der Erziehungskunst nach Rudolf Steiner, Weschnitztal/Bergstraße e.V.</t>
  </si>
  <si>
    <t>06000140</t>
  </si>
  <si>
    <t>Verein zur Förderung der Erziehungskunst nach Rudolf Steiner,Weschnitztal/ Bergstraße e.V.</t>
  </si>
  <si>
    <t>Waldorfkindergarten und -schulverein Dietzenbach e. V.</t>
  </si>
  <si>
    <t>06000141</t>
  </si>
  <si>
    <t>Waldorfschul- und Kindergartenverein Darmstadt e. V.</t>
  </si>
  <si>
    <t xml:space="preserve">Waldorfschulverein Frankfurt am Main e. V. </t>
  </si>
  <si>
    <t xml:space="preserve">Waldorfschulverein Wetterau e. V. </t>
  </si>
  <si>
    <t>Werner Wicker Klinik</t>
  </si>
  <si>
    <t>06000146</t>
  </si>
  <si>
    <t>Werner-Wicker-Klinik</t>
  </si>
  <si>
    <t>Berechneter BM-Anteil</t>
  </si>
  <si>
    <t>Berechneter LM-Anteil</t>
  </si>
  <si>
    <t>davon Bundesmittel in Euro
(70 % der förderfähigen Kosten)</t>
  </si>
  <si>
    <t>davon Landesmittel in Euro
(30 % der förderfähigen Kosten)</t>
  </si>
  <si>
    <t>Datum</t>
  </si>
  <si>
    <t>Belegliste</t>
  </si>
  <si>
    <t>Anlage zum Abruf / Verwendungsnachweis Investitionsprogramm zum beschleunigten Infrastrukturausbau der Ganztagsbetreuung</t>
  </si>
  <si>
    <t>Antragsnummer:</t>
  </si>
  <si>
    <t>lfd. Nr.</t>
  </si>
  <si>
    <t>Tag der Zahlung</t>
  </si>
  <si>
    <t xml:space="preserve">Empfänger  </t>
  </si>
  <si>
    <t xml:space="preserve">Grund der Zahlung / </t>
  </si>
  <si>
    <t xml:space="preserve">Betrag </t>
  </si>
  <si>
    <t>ggf. Erläuterung</t>
  </si>
  <si>
    <t xml:space="preserve">(vollständiger Firmenname mit vollständiger Adresse des Firmensitzes (PLZ, Ort, Str. + Hausnr.) angeben) </t>
  </si>
  <si>
    <t>Zweckbestimmung</t>
  </si>
  <si>
    <t>EUR</t>
  </si>
  <si>
    <t>Gesamtsumme:</t>
  </si>
  <si>
    <t>Die v. g. Beträge sind Nettobeträge (ohne Umsatzsteuer)</t>
  </si>
  <si>
    <t>o</t>
  </si>
  <si>
    <t>Die v. g. Beträge sind Bruttobeträge (inkl. Umsatzsteuer)</t>
  </si>
  <si>
    <t>Prozentsatz des VoSt-Abzugs</t>
  </si>
  <si>
    <t>Betrag des VoSt-Abzugs</t>
  </si>
  <si>
    <r>
      <rPr>
        <b/>
        <sz val="10"/>
        <color theme="1"/>
        <rFont val="Arial"/>
        <family val="2"/>
      </rPr>
      <t>Vorsteueraufteilung:</t>
    </r>
    <r>
      <rPr>
        <sz val="11"/>
        <color theme="1"/>
        <rFont val="Calibri"/>
        <family val="2"/>
        <scheme val="minor"/>
      </rPr>
      <t xml:space="preserve">
Wenn ein anteiliger Vorsteuerabzug geltend 
gemacht wird, tragen Sie bitte in die neben-
stehenden Felder ein Prozentsatz und den 
Betrag des Vorsteuerabzugs ein.</t>
    </r>
  </si>
  <si>
    <t>Öffentlicher Schulträger / Öffentlicher Jugendhilfeträger</t>
  </si>
  <si>
    <t>AEFE (Französisches Konsulat) - Lycee Francais Victor Hugo</t>
  </si>
  <si>
    <t>Bathildisheim e. V.</t>
  </si>
  <si>
    <t>Hephata Hessisches Diakoniezentrum e.V.</t>
  </si>
  <si>
    <t>Die Kinderzeit-Schule Trilinguale Ganztagsschule gGmbH</t>
  </si>
  <si>
    <t>Verein f. Heilende Erziehung u. Therapie a. d. Grundlage anthroposophischer Menschenkunde e.V.</t>
  </si>
  <si>
    <t>Antragsnummer WIBank
Einzelmaßnahme</t>
  </si>
  <si>
    <t>Schul-nummer</t>
  </si>
  <si>
    <t>Schule</t>
  </si>
  <si>
    <t>Maßnahmenbeschreibung</t>
  </si>
  <si>
    <t>Fördermittel Ganztagsbetreuung</t>
  </si>
  <si>
    <t>Zuschuss des Bundes</t>
  </si>
  <si>
    <t>Zuschuss des Landes</t>
  </si>
  <si>
    <t>Eigenmittel</t>
  </si>
  <si>
    <t>Drittmittel</t>
  </si>
  <si>
    <t>Investitionsvolumen gesamt</t>
  </si>
  <si>
    <t>Neu- und Ergänzungsanschaffungen im Bereich Küche/Mensa aufgrund von Kapazitätserweiterungen im Zuge des Ganztagsausbaus an verschiedenen Schulen.</t>
  </si>
  <si>
    <t>Multifunktionelle Ausstattung für die geänderte Raumkonzeptionen und Kapazitätserweiterungen</t>
  </si>
  <si>
    <t>Hardtwaldschule Seulberg</t>
  </si>
  <si>
    <t>Planung, Bau und Inbetriebnahme eines neuen Modulgebäudes mit 5 Betreuungsräumen inkl. WC-Anlagen. Mit dem Modulbau erfolgt eine Kapazitätserweiterung von 190 auf 230 Betreuungsplätze sowie eine Zentralisierung der Betreuung in einem Gebäude.</t>
  </si>
  <si>
    <t>Anschaffung von Ausstattungsvarianten für Mensen, Bibliotheken, Snoozleräume und Küchen</t>
  </si>
  <si>
    <t xml:space="preserve">Pausenhofgestaltung: Abbruch, Pausenhofüberdachungen, Errichtung von Kleinspielfeldern, Pflasterarbeiten, Errichtung von Freiluftklassen aus Natursteinen, Gruppensitzbänke, Sitzgelegenheiten, Sonnensegel etc. </t>
  </si>
  <si>
    <t>Grundschule Bonbaden</t>
  </si>
  <si>
    <t>Einbau eines Zwischengeschosses (Empore): Erweiterung des Turnraums um eine zweite Ebene (Holzständerbauweise) zur Nutzung für den Ganztag.</t>
  </si>
  <si>
    <t>Grundschule Nanzenbach</t>
  </si>
  <si>
    <t>Umbau und Sanierung der Räumlichkeiten im Erdgeschoss nebst Brandschutzkonzept für die Nutzung im zukünftigen Ganztagsprofil PfdN.</t>
  </si>
  <si>
    <t>Schaffung neuer Räumlichkeiten in Form von Holzhybridbauten für die Ganztagsbetreuung</t>
  </si>
  <si>
    <t>Grundschule Dillbrecht</t>
  </si>
  <si>
    <t>Modernisierung und Umbau des ehemaligen Werkraums zum Betreuungsraum (Fußbodenarbeiten, Akustikdecke, Beleuchtung und Einbau einer Küchenzeile)</t>
  </si>
  <si>
    <t>Neue Friedensschule</t>
  </si>
  <si>
    <t xml:space="preserve">Installation eines Sonnesschutzes </t>
  </si>
  <si>
    <t>Abtragung und Neuausstattung diverser Spielgeräte des Außenbereichs der Schulen</t>
  </si>
  <si>
    <t>4672</t>
  </si>
  <si>
    <t>Johann-Peter-Schäfer-Schule</t>
  </si>
  <si>
    <t>Umgestaltung d. Außengeländes für Nachmittagsbetreuung: Beschaffung einer Sonnenschutzanlage zur Beschattung, Aufstellung von Tischen und Bänken als Sitzgelegenheiten (barrierefrei), Fahrzeughäuschen, Errichtung eines Geländers als taktile Leitlinie</t>
  </si>
  <si>
    <t>8222</t>
  </si>
  <si>
    <t>Hermann-Schafft-Schule</t>
  </si>
  <si>
    <t>Anschaffung eines Spielgerüstes, Spielkombination "Otterfing", für den Spielplatz der Grundschulkinder im Ganztagsaußenbereich zur qualitativen Verbesserung der Betreuungsumgebung durch Schaffung von Bewegungs- und Beschäftigungsmöglichkeiten.</t>
  </si>
  <si>
    <t xml:space="preserve">Einbau einer Küche für die Vorklassen 219 und 220 im Nebenraum zur Ganztagsbetreuung, Abbruch Wand, Erneuerung Bodenbelag und Schiebetüren, Einbau von 2 höhenverstellbaren Waschtischen und 12 höhenverstellbaren Garderobenelementen </t>
  </si>
  <si>
    <t xml:space="preserve">Anschaffung von multifunktionalem Möbeln zur Verbesserung der Qualität von ganztägigen Angeboten. </t>
  </si>
  <si>
    <t>Brüder Grimm Schule Rimbach</t>
  </si>
  <si>
    <t xml:space="preserve">Renovierung der Küche und zwei Speiseräume sowie Ausstattung der vorhandenen Ausgabeküche mit neuen Elektrogroßgeräten (zwei Kühlschränke, gewerbliche Spülmaschine, Bain-Marie) </t>
  </si>
  <si>
    <t>Weschnitztalschule</t>
  </si>
  <si>
    <t>Ausbau und Renovierung einer Teilfläche des Dachgeschosses für GTA-Schüler sowie Erneuerung der Ausgabeküche an der Außenstelle der Schule in Bensheim</t>
  </si>
  <si>
    <t>Hemsbergschule</t>
  </si>
  <si>
    <t>Planung und Ausstattung einer neuen Ausgabe- und einer Spülküche sowie die Beschaffung der Ausstattung des neuen Essensraums.</t>
  </si>
  <si>
    <t>Müller-Guttenbrunn-Schule</t>
  </si>
  <si>
    <t>Interessenbekundungsverfahren Architekt und Fachplaner für die Erweiterung der Mensa</t>
  </si>
  <si>
    <t>Siegfriedschule</t>
  </si>
  <si>
    <t>Einbau neuer Küche und neue Betreuungsräume, da die vorhandene Teeküche nicht mehr ausreichend ist.</t>
  </si>
  <si>
    <t>Sonnenuhrenschule</t>
  </si>
  <si>
    <t>Erneuerung des baufälligen Spielgerätes einschließlich neuem Fallschutzbelag</t>
  </si>
  <si>
    <t>Eiche-Schule</t>
  </si>
  <si>
    <t>Einbau neuer Anlagen für die Küchentechnik und Belüftung in der Mensa.</t>
  </si>
  <si>
    <t>Erich-Kästner-Schule</t>
  </si>
  <si>
    <t>Am Standort der Erich-Kästner-Schule wurde ein neues Betreuungsgebäude errichtet. Die Fördermaßnahme betrifft die Inbetriebnahme der Mensa inkl. Sanitäranlagen und Anschluss an das Kanalsystem sowie des Herrichtens des Außengeländes.</t>
  </si>
  <si>
    <t>Heubacher Schule</t>
  </si>
  <si>
    <t>Neuanschaffung von Mobiliar (zusätzliche Sitzgelegenheiten, Schränke, Whiteboards, Schaukästen sowie Küchenausstattung) für den Ganztagesbereich.</t>
  </si>
  <si>
    <t>John-F.-Kennedy-Schule</t>
  </si>
  <si>
    <t>Neuausstattung aller Ganztagesräume mit Mobiliar (Sesseln, zwei Tischkicker, Bänke und Sitzgarnituren für den Außenbereich, 50 Stühle mit klappbarer Schreibtafel).</t>
  </si>
  <si>
    <t>Marienschule</t>
  </si>
  <si>
    <t>Ausstattung von Mobiliar (Polstermöbel, Schränken, Sitzgelegenheiten, Magnetwänden, Tischen) in Ganztagsräumen.</t>
  </si>
  <si>
    <t>Schillerschule</t>
  </si>
  <si>
    <t>Neuanschaffung von Mobiliar (zusätzliche Sitzgelegenheiten, Schränke, Whiteboards, Schaukästen, Spielmöglichkeiten, Gastrozubehör, etc.) 
für das eigenständige Betreuungsgebäude.</t>
  </si>
  <si>
    <t>Schule am Hinkelstein</t>
  </si>
  <si>
    <t xml:space="preserve">Neuanschaffung von Mobiliar (Tischen, Stühlen, Whiteboards, Schränken, Polstermöbeln und Spielmöglichkeiten) in vier Betreuungsräumen um die Attraktivität und Möglichkeiten des Ganztags zu verbessern. </t>
  </si>
  <si>
    <t>Schule im Angelgarten</t>
  </si>
  <si>
    <t xml:space="preserve">Erneuerung des Mobiliars (Tischen, Stühlen, Whiteboards, Polstermöbel und Spielmöglichkeiten) in vier Betreuungsräumen um die Attraktivität und Möglichkeiten des Ganztags zu verbessern. </t>
  </si>
  <si>
    <t>Anschaffung von Garderobenschränken und Spinden, um dadurch in den Ganztagsbereichen mehr nutzbare Fläche für die Grundschulkinder zu erhalten.</t>
  </si>
  <si>
    <t>Haslochbergschule</t>
  </si>
  <si>
    <t>Umbau der ehemaligen Hausmeisterwohnung zu einer Ausgabemensa für die Kinder in der Nachmittagsbetreuung. Anbau an das denkmalgeschützte Gebäude.</t>
  </si>
  <si>
    <t>Errichtung einer Containeranlage am örtlichen Sportplatz zur Nutzung als Betreuungseinrichtung.</t>
  </si>
  <si>
    <t>Hans-Quick-Schule</t>
  </si>
  <si>
    <t>Innenausbau des neuen Modulbaus (zur Erweiterung der Betreuungseinrichtung) und Gestaltung der Außenanlagen.</t>
  </si>
  <si>
    <t>Inbetriebnahme der Küche (Elektroinstallation und Küchentechnik) im Betreuungsgebäude mit einer Mensa, Montage von Trennscheiben zur Anpassung aktueller Hygienestandards, Errichtung von Außenanlagen (Landschaftsbau sowie Anschaffung und Montage der Spielanlage), Anbindung an das Bestandskanalsystem.</t>
  </si>
  <si>
    <t>Aufstellen einer Mensacontaineranlage mit 60 Plätzen. Entsprechende Vorbereitung des Außenbereiches und die Herstellung der energetischen Anbindung.</t>
  </si>
  <si>
    <t>Herrichtung des Außenbereichs um das Betreuungsgebäude samt Mensa (Terrasse, Bolzplatz, Wegebau, Zugangsrampe, Sitzbänke und Vegetationsbau).</t>
  </si>
  <si>
    <t>Wiebelsbacher Schule</t>
  </si>
  <si>
    <t xml:space="preserve">Umbau einer ehemaligen Wohnung und Schaffung von drei zusätzlichen Räumen für die Ganztagsbetreuung.  </t>
  </si>
  <si>
    <t>Neuanschaffung von Mobiliar (zusätzliche Sitzgelegenheiten, Schränke, Whiteboards, Schaukästen, sowie Küchenausstattung)
für die neuen Räume der Ganztagsbetreuung.</t>
  </si>
  <si>
    <t>Wilhelm-Leuschner-Schule</t>
  </si>
  <si>
    <t>Erneuerung von Mobiliar (Tischen, Stühlen, Schränken, Polstermöbeln und Spielmöglichkeiten) in zwei Betreuungsräumen um die Attraktivität und Möglichkeiten des Ganztags zu verbessern.</t>
  </si>
  <si>
    <t xml:space="preserve">Neuanschaffung von Mobiliar für die Mensa der Ganztagbetreuung (Möblierung der Mensa sowie Küchenausstattung) </t>
  </si>
  <si>
    <t>Neuanschaffung von Mobiliar (Polstermöbel, Schränken, Sitzgelegenheiten, Magnetwänden, Tischen) im neuen Ganztagsraum, um dem steigenden Bedarf im PfdN gerecht zu werden.</t>
  </si>
  <si>
    <t>Neuanschaffung von Mobiliar (zusätzliche Sitzgelegenheit, Schränke, Whiteboards, Schaukästen, Gastrozubehör) für das neue Betreuungsgebäude mit Mensa.</t>
  </si>
  <si>
    <t>Neuanschaffung von Mobiliar (zusätzliche Sitzgelegenheiten, Schränke, Whiteboards, Schaukästen, etc. ) für die zusätzlich geschaffenen Räume für den Ganztagsbereich.</t>
  </si>
  <si>
    <t>3485</t>
  </si>
  <si>
    <t>Carlo-Mierendorff-Schule</t>
  </si>
  <si>
    <t xml:space="preserve">Einrichtung von Ganztagesräumen und -bereichen mit einer für den Ganztag multifunktionalen nutzbaren Möblierung und Ausstattung (Tische, Stühle, Schränke, Polster, Schuhregale, Polstermöbel, etc.) </t>
  </si>
  <si>
    <t>3480</t>
  </si>
  <si>
    <t>Modautalschule</t>
  </si>
  <si>
    <t xml:space="preserve">Einrichtung von Ganztagesräumen und -bereichen mit einer für den Ganztag multifunktionalen nutzbaren Möblierung und Ausstattung (Tische, Stühle, Schränke, Polster, Polstermöbel, etc.) </t>
  </si>
  <si>
    <t>Beschaffung von Springseilen, Laufdosen und Balanciergeräten zur Förderung von Bewegungsaktivitäten und qualitativen Verbesserung der Betreuungsmöglichkeiten.</t>
  </si>
  <si>
    <t>Grundschule Bimbach</t>
  </si>
  <si>
    <t>Erneuerung und Aufwertung der Außenanlage, insbesondere des zusätzlichen Bereichs der Ganztagsbetreuung (Bau einer Pausenhofüberdachung inkl. Sonnenschutz, Schaffung eines grünen Klassenzimmers mit Ruhebereich, Anschaffung neuer Spielgeräte)</t>
  </si>
  <si>
    <t>Finkenbergschule Kleinlüder</t>
  </si>
  <si>
    <t>Errichtung eines Bewegungsraums mit Umkleidemöglichkeiten, einer Toilettenanlage und einem Sanitätsraum zur Durchführung von Sport- und Betreuungsangeboten</t>
  </si>
  <si>
    <t>Grundschule Uttrichshausen</t>
  </si>
  <si>
    <t>Erweiterung der räumlichen Gegebenheiten durch einen Anbau zur besseren Umsetzung des Betreuungsangebotes</t>
  </si>
  <si>
    <t>Grundschule Wüstensachsen</t>
  </si>
  <si>
    <t>Zielgerichtete Erweiterung des Betreuungsbereichs aufgrund der nun bestehenden Möglichkeit zur Nutzung eines Ganztagsangebotes sowie kurzfristige Bereitstellung von Betreuungsmöglichkeiten. Adäquate Räumlichkeiten zur Einnahme des Mittagessens, Räume für sonderpädagogische Förderung, eine Schulbibliothek/Mediathek sind einzurichten.</t>
  </si>
  <si>
    <t>Mittelpunktgrundschule Hungen</t>
  </si>
  <si>
    <t>Umbau einer ehem. Flüchtlingsunterkunft in Holzbauweise zur künftigen Nutzung für Betreuungs-, Fach- und Differenzierungsräume im Rahmen des PfdN.</t>
  </si>
  <si>
    <t>Grundschule Launsbach</t>
  </si>
  <si>
    <t>3814</t>
  </si>
  <si>
    <t>Insel-Kühkopf-Schule</t>
  </si>
  <si>
    <t>Grundstückserwerb für den Neubau zur Schaffung zusätzlicher Ganztagsplätze (während der Bauzeit Aufstellung von Containern für den Ganztag).</t>
  </si>
  <si>
    <t>Aufstellung und Anmietung Container auf dem zu erwerbenden Grundstück bis zur Fertigstellung des Neubaus (anteilig).</t>
  </si>
  <si>
    <t>Ausstattung des Ganztagsbereichs und der Mensa in der Interims-Containeranlage. Die Ausstattung wird nach Fertigstellung des Neubaus für den Ganztagsbereich weitergenutzt.</t>
  </si>
  <si>
    <t>3781</t>
  </si>
  <si>
    <t>Grundschule Erfelden</t>
  </si>
  <si>
    <t>Aufstellung und Anmietung Containern als Übergangslösung (Miete nur bis zum 31.12.2021)</t>
  </si>
  <si>
    <t>Ausstattung von Küche und Mensa zur Erweiterung der Kapazität zum Mittagessen von 50 auf 100 Betreuungsplätze.</t>
  </si>
  <si>
    <t>Neue Grundschule</t>
  </si>
  <si>
    <t>Sanierung und Umbau der Mensa im Gebäude der Anne-Frank-Schule zur Schaffung von ca. 300 Mittagessensplätzen für den Ganztagsbereich der Neuen Grundschule Raunheim.</t>
  </si>
  <si>
    <t>Anschaffung von Mobiliar für den Ganztagsbereich der neuen Grundschule Raunheim (multifunktionaler Raum mit Bibliothekscharakter).</t>
  </si>
  <si>
    <t>3784</t>
  </si>
  <si>
    <t>Peter-Schöffer-Schule</t>
  </si>
  <si>
    <t>Erweiterung der Mensa durch Umbau vorhandener Räume zur Schaffung von ca. 40 zusätzlichen Sitzplätzen für die Essensversorgung im Ganztag (ca. 60 qm)</t>
  </si>
  <si>
    <t>3801</t>
  </si>
  <si>
    <t>Grundschule Nauheim</t>
  </si>
  <si>
    <t>Ausstattung des Ganztagsbereichs inkl. Mensa mit 170 Sitzplätzen. Die Einrichtung erfolgt mit Freiformtischen und Lite-Tablen, Tischkicker, Hokkis, Möbeln zur Materialverstauung, Klappmatten.</t>
  </si>
  <si>
    <t xml:space="preserve">Durch die Anbauten/Sanierungen/Umbauten werden zusätzliche Betreuungsplätze und Betreuungsmöglichkeiten für den Ganztag geschaffen. Zudem werden die Tee-/Lehr-/Cateringküchen erweitert bzw. erneuert. </t>
  </si>
  <si>
    <t>Neuanschaffung von Mobiliar (u.a. Tische und Stühle) für die neu entstehenden Betreuungsräume und für den entstehenden Speiseraum und die Mensa.</t>
  </si>
  <si>
    <t>Schule im Baumgarten</t>
  </si>
  <si>
    <t>Kauf eines Grundstücks inkl. errichtetem Gebäude der Stadt Bebra. Das Gebäude soll ausschließlich als Betreuungshaus für die Schüler/innen der Grundschule im Baumgarten in Bebra genutzt wird.</t>
  </si>
  <si>
    <t>7400</t>
  </si>
  <si>
    <t>Grundschule Niederkaufungen</t>
  </si>
  <si>
    <t>Beschaffung und Aufbau eines neuen Spielgeräts zur qualitativen Verbesserung des Betreuungsangebots</t>
  </si>
  <si>
    <t>7648</t>
  </si>
  <si>
    <t>Ernst-Abbe-Schule</t>
  </si>
  <si>
    <t>Errichtung von temporären Räumen in Modulbauweise während der Erweiterung der Grundschule (u. a. für Betreuung, Mittagsverpflegung, Unterricht).</t>
  </si>
  <si>
    <t>7347</t>
  </si>
  <si>
    <t>Diemeltalschule</t>
  </si>
  <si>
    <t>Grundhafte Erneuerung des Schulhofes</t>
  </si>
  <si>
    <t>7649</t>
  </si>
  <si>
    <t>Regenbogenschule</t>
  </si>
  <si>
    <t>Durchführung von Brandschutzmaßnahmen im Betreuungsgebäude (Austausch Türen, Ertüchtigung Treppenräume und Flure, Sicherheitsbeleuchtung)</t>
  </si>
  <si>
    <t>7398</t>
  </si>
  <si>
    <t>Marie-Hassenpflug-Schule</t>
  </si>
  <si>
    <t>Beschaffung einer Lehrküchenzeile zur qualitativen Verbesserung des Betreuungsangebotes (z.B. AG Ernährungsführerschein, Kinder backen für Kinder)</t>
  </si>
  <si>
    <t>Investitionen in verbesserte Ausstattung der Ganztagsbetreuung, u. a. Tische, Stühle, Regale, Schränke, Küchenausstattung</t>
  </si>
  <si>
    <t>Beschaffung von drei mobilen Bühnen auf Anhänger incl. Beschallungsanlagen für die Grundschulen/Grundstufen für Aufführungen im Rahmen der Betreuungs- und Ganztagsangebote (Ausleihmöglichkeit für alle Schulen, Bühnen werden an 3 Schulen stationiert).</t>
  </si>
  <si>
    <t>Franz-Leuninger-Schule</t>
  </si>
  <si>
    <t>Sanierung und Umbau des leerstehenden, ehemaligen Hausmeisterhauses für Betreuungszwecke. Schaffung zusätzlicher Räumlichkeiten im Besonderen für Betreuungsangebote inklusiv beschulter Kinder.</t>
  </si>
  <si>
    <t>Mittelpunktschule Goldener Grund</t>
  </si>
  <si>
    <t>Sanierung und Umbau des ehemaligen Hausmeisterhauses für Betreuungszwecke. Schaffung zusätzlicher Räumlichkeiten für differenziertes Arbeiten, kreatives Gestalten, experimentieren sowie für Rückzugs- und Ruhemöglichkeiten.</t>
  </si>
  <si>
    <t>Albert-Schweitzer-Schule</t>
  </si>
  <si>
    <t>Umgestaltung Außenanlage mit kleinem Fußballfeld, verschiedenen Spielgeräten sowie die Errichtung eines Gartens mit unterfahrbaren Hochbeeten der dann auch von der benachbarten Astrid-Lindgren-Schule mitgenutzt werden kann, inkl. Planungsleistungen</t>
  </si>
  <si>
    <t>Theodor-Heuss-Schule</t>
  </si>
  <si>
    <t>Dämmung der Ganztags- und Betreuungsräume (der erste Gebäudeblock). In einem ersten Abschnitt werden die kompletten Alu-Fensterelemente durch neue energetische Elemente ersetzt.</t>
  </si>
  <si>
    <t>3910</t>
  </si>
  <si>
    <t>Grundschule Staffel</t>
  </si>
  <si>
    <t xml:space="preserve">Eingeschossiger Erweiterungsbau mit 140 m² für Betreuungszwecke mit überdachter Verbindung zur Turnhalle. Im I. Bauabschnitt werden die Gewerke Rohbau, Dach und Fenster ausgeführt, so dass eine wetterfeste Außenhülle entsteht. </t>
  </si>
  <si>
    <t>Johann-Christian-Senckenberg-Schule</t>
  </si>
  <si>
    <t>Herstellung multifunktionales Spielfeld 20x13m (Kunststoffbelag, Bande, Ballnetzen, Pflasterstreifen) sowie Aufstellung eines Kletter-Spielgerätes. Sanierung der befestigten Innenhofspielfläche der Schule.</t>
  </si>
  <si>
    <t>Grundschule Ahlbach</t>
  </si>
  <si>
    <t>Erneuerung Zaunanlage als Grundstücksbegrenzung zur Straße, um die Betreuungszonen im Außenbereich zu vergrößern sowie einsehbarer und sicherer zu machen. Ein Zugang zum Schulgebäude wird zudem barrierefrei umgestaltet.</t>
  </si>
  <si>
    <t>3961</t>
  </si>
  <si>
    <t>Grundschule Beselich</t>
  </si>
  <si>
    <t xml:space="preserve">Erneuerung Zaunanlage als Grundstücksbegrenzung zur wesentlichen Verbesserung der Betreuungsmöglichkeit im Außenbereich. Die Sicherheit und Aufsichtsmöglichkeiten werden verbessert. </t>
  </si>
  <si>
    <t>Erlenbachschule</t>
  </si>
  <si>
    <t>Erneuerung Zaunanlage aufgrund von Dysfunktionalität (Grundstücksbegrenzung in Teilbereichen zur wesentlichen Verbesserung der Betreuungsmöglichkeit, Sicherheit und Aufsichtsmöglichkeiten im Außenbereich).</t>
  </si>
  <si>
    <t>Christian-Spielmann-Schule</t>
  </si>
  <si>
    <t>Errichtung eines Soccerfeldes/Minispielfeldes inklusive Planungsleistungen</t>
  </si>
  <si>
    <t>Sanierung Betreuungsräume im Kellergeschoss inkl. Werkräume und Einbau eines Pflegebades. Die Nutzung der Räume erfolgt überwiegend durch die Schüler*innen der Astrid-Lindgren-Schule. Durch die gemischte Nutzung ist eine neue Schließanlage erforderlich.</t>
  </si>
  <si>
    <t>Schule im Emsbachtal</t>
  </si>
  <si>
    <t>Herstellung von „Fitnessinseln“, die zur aktiven Nutzung der Pausen und Nachmittagsbetreuung beitragen sollen. Dazu gehört ein „Ninja-Parcour“ und Spielgeräte mit Kraft-, Kletter- und Balanciermöglichkeiten inklusive der Planungsleistungen.</t>
  </si>
  <si>
    <t>Windhofschule</t>
  </si>
  <si>
    <t>Aufstellung behindertengerechter Ausstattungs- bzw. Spielgeräte, wie Baumstammmikado, Rollstuhlweg, Sitzsteine  und Nestschaukel sowie deren Planungsleistung.</t>
  </si>
  <si>
    <t>Grundschule am Elbbach</t>
  </si>
  <si>
    <t>Errichtung eines Klettergerüstes auf dem Schulhof  für die Pausenzeiten und Nachmittagsbetreuung inkl. Planungsleistung.</t>
  </si>
  <si>
    <t>Schule am Sonnenhang</t>
  </si>
  <si>
    <t>Für die geplante Erweiterung Betreuung ist eine Zufahrt ans Gebäude notwendig. Sie soll für die Bauphase als "geschotterte Baustraße" hergestellt werden und dient später der Außenanlage als Unterbau der Pflasterfläche. Hinzu kommen Planungsleistungen.</t>
  </si>
  <si>
    <t>Grundschule Weilmünster</t>
  </si>
  <si>
    <t>Errichtung einer Freisitzüberdachung auf dem Schulhof der Außenstelle Laubuseschbach für die Pausenzeiten und Nachmittagsbetreuung zur Beschattung von Spiel- und Aufenthaltsmöglichkeiten.</t>
  </si>
  <si>
    <t>Amanaschule</t>
  </si>
  <si>
    <t>Erwerb eines Grundstückes der Gemeinde sowie Planungsleistungen zum Neubau eines Betreuungsgebäudes. Dass an die Schule angrenzende Grundstück soll als Standort eines Neubaues für die Betreuungsräume dienen. Erste Planungsarbeiten werden durchgeführt.</t>
  </si>
  <si>
    <t>Planung eines Erweiterungsbaus an der Sporthalle mit Mensa und Betreuungsräumlichkeiten. Die bauliche Umsetzung erfolgt im Rahmen des geplanten Finanzhilfeprogramms „Ausbau ganztägiger Bildungs- und Betreuungsangebote für Kinder im Grundschulalter“.</t>
  </si>
  <si>
    <t>Albert-Wagner-Schule</t>
  </si>
  <si>
    <t>Planungsleistungen zur qualitativen Verbesserung der Betreuung mit Errichtung einer Mensa. Die bauliche Umsetzung erfolgt im Rahmen des geplanten Finanzhilfeprogramms „Ausbau ganztägiger Bildungs- und Betreuungsangebote für Kinder im Grundschulalter“.</t>
  </si>
  <si>
    <t>Planungsleistungen Umbau Lichthof zur Mensa und Planungsleistung Kernsanierung Küche. Die bauliche Umsetzung erfolgt im Rahmen des geplanten Finanzhilfeprogramms „Ausbau ganztägiger Bildungs- und Betreuungsangebote für Kinder im Grundschulalter“.</t>
  </si>
  <si>
    <t xml:space="preserve">Planungsleistungen zur Erneuerung der Wärmeverteilungsanlage mit Austausch der Luftheizung gegen eine moderne Deckenstrahlheizung mit integrierter LED-Beleuchtung sowie einer energetischen Sanierung der Gebäudehülle. </t>
  </si>
  <si>
    <t>Leo-Sternberg-Schule</t>
  </si>
  <si>
    <t>Planungsleistungen für den Neubau von Betreuungsräumen für die Grundschulkinder. Die bauliche Umsetzung erfolgt im Rahmen des geplanten Finanzhilfeprogramms „Ausbau ganztägiger Bildungs- und Betreuungsangebote für Kinder im Grundschulalter“.</t>
  </si>
  <si>
    <t>Planungsleistungen für die Erweiterung von Betreuungsräumen an der Schule in Runkel-Steeden. Die bauliche Umsetzung erfolgt im Rahmen des geplanten Finanzhilfeprogramms „Ausbau ganztägiger Bildungs- und Betreuungsangebote für Kinder im Grundschulalter“.</t>
  </si>
  <si>
    <t>Aufstellung von Systemmodulen an 6 Grundschulen zur Schaffung von zusätzlichen Betreuungsplätzen inkl. Untergrundherstellung, Anschlussarbeiten sowie Planungskosten und Einrichtung der Module mit Mobiliar (siehe beigefügte Anlage zum Antrag)</t>
  </si>
  <si>
    <t>4279</t>
  </si>
  <si>
    <t>Sterntalerschule</t>
  </si>
  <si>
    <t>Erweiterung Schule und Betreuung von 2 auf 4 Züge mit dem Ziel, ein integriertes ganztagsfähiges Raumkonzept und 270 neue Betreuungsplätze herzustellen. Das Bauprojekt umfasst einen Erweiterungsneubau für Schule und Betreuung sowie eine neue 1-Feld-Sporthalle. Die Maßnahme beinhaltet die Betreuung des Vergabeverfahrens für die Architektenleistungen.</t>
  </si>
  <si>
    <t>4029</t>
  </si>
  <si>
    <t>Johannes-Gutenberg-Schule</t>
  </si>
  <si>
    <t>Errichtung einer Kletteranlage inkl. Einbau eines Fallschutzes auf dem Außengelände der Zweigstelle für den Ganztag und die Betreuung.</t>
  </si>
  <si>
    <t>fehlt noch</t>
  </si>
  <si>
    <t>4. Grundschule Heusenstamm (Planungsname)</t>
  </si>
  <si>
    <t>Planungsleistungen der Außenanlagen im Rahmen des Neubaus einer zweizügigen ganztagsfähigen Grundschule mit 200 Betreuungsplätzen</t>
  </si>
  <si>
    <t>4278</t>
  </si>
  <si>
    <t>Sonnenblumenschule</t>
  </si>
  <si>
    <t>Planungsleistungen der Außenanlagen im Rahmen der Erweiterung von Schule und Betreuung von 2 auf 5 Züge und Ausbau in ganztagsfähiger Clusterstruktur. Schaffung von 325 zusätzlichen Betreuungsplätzen.</t>
  </si>
  <si>
    <t>4075</t>
  </si>
  <si>
    <t>Käthe-Paulus-Schule</t>
  </si>
  <si>
    <t>Ausstattung einer Schülerküche im Rahmen des Ganztages für Angebote "gesundes Essen". Nutzung durch die Kinder im Pakt für den Nachmittag (ab 2021/22).</t>
  </si>
  <si>
    <t>4201</t>
  </si>
  <si>
    <t>Rote-Warte-Schule</t>
  </si>
  <si>
    <t>Neubau Betreuungsgebäude und Mensa für 120 Kinder</t>
  </si>
  <si>
    <t>4251</t>
  </si>
  <si>
    <t>Münchhausen-Schule</t>
  </si>
  <si>
    <t>Erweiterungsbaumaßnahme Betreuungsräume für 50 zusätzliche Betreuungsplätze.</t>
  </si>
  <si>
    <t>4065</t>
  </si>
  <si>
    <t>Konrad-Adenauer-Schule</t>
  </si>
  <si>
    <t>Errichtung eines Betreuungsgebäudes mit Mensa und Betreuungsräumen für 255 Betreuungsplätze.</t>
  </si>
  <si>
    <t>Ausstattungsinvestitionen für kleinere Maßnahmen in Mensen durch Spülmaschinen, Öfen und Geschirr. Ausstattungen von Betreuungsräumen durch Möbel und Spiel-und Sportgeräte sowie Anschaffung Fahrzeugen für Angebote im Sozialraum.</t>
  </si>
  <si>
    <t xml:space="preserve">Durchführung kleinerer Baumaßnahmen bestehend aus Sanierung von Betreuungsräumen sowie Anschaffung/Erneuerung von Außenspielgeräten und Sitzbänken mit Nebenarbeiten. </t>
  </si>
  <si>
    <t>Mittelpunktschule Adorf</t>
  </si>
  <si>
    <t>Schulhofgestaltung mit Spielgeräten und Sitzbänken ausschließlich auf dem Grundschulhof nur für die Grundschulkinder. Sitzbänke, grünes Klassenzimmer und Unterstand auf dem oberen Schulhof für alle Kinder.</t>
  </si>
  <si>
    <t>Grundschule Edertal</t>
  </si>
  <si>
    <t>Einbau einer Ausgabeküche inkl. Fettabscheider sowie Einbau einer Küchenzeile im Kreativraum im Rahmen der Generalsanierung.</t>
  </si>
  <si>
    <t>Wigand-Gerstenberg-Schule</t>
  </si>
  <si>
    <t>Vergrößerung von Mensa und Speiseraum durch Vorziehen der Fassade.</t>
  </si>
  <si>
    <t>Mittelpunktschule Sachsenhausen</t>
  </si>
  <si>
    <t>Einrichtung der Mensa, einer Teeküche der Betreuung sowie Errichtung von Außenspielgeräten an der neu gebauten Grundschule.</t>
  </si>
  <si>
    <t>Kauf, Aufbau und Ausstattung von Container für die Ganztagsbetreuung  zur Abdeckung des Raumbedarfs  (Auwiesenschule = PfdN, Sterntalerschule = P 1, Philipp-Reis-Schule = P 2, Haselaschule = PfdN, Haingartenschule = BTA, Geschwister-Scholl-Schule = P 1, Geisbergschule = BTA, Struwwelpeters.= BTA)</t>
  </si>
  <si>
    <t>Ankauf von Gebäuden zur Abdeckung von Raumbedarf</t>
  </si>
  <si>
    <t>Astrid-Lindgren-Schule</t>
  </si>
  <si>
    <t>Erweiterungsmaßnahmen (neue infrastrukturelle Nutzungskonzeption) durch die Sanierung und den Umbau von zwei Klassenräumen zu Mensa und Betreuungsraum sowie Errichtung Anbau für Ausgabeküche mit Nebenräumen</t>
  </si>
  <si>
    <t>Auwiesenschule</t>
  </si>
  <si>
    <t>Sanierung/Modernisierung durch Umbau der ehemaligen Lehrküche (insbesondere Beleuchtung, Akustikdecke, Bodenbelag, Fenster und Möblierung)</t>
  </si>
  <si>
    <t>Ausstattungsmaßnahmen an der Kinderbrücke und der Regenbogenschule (Möbel für Ganztagsbetreuung und Erneuerung Küche)</t>
  </si>
  <si>
    <t>Kinderhort Tausendfüssler</t>
  </si>
  <si>
    <t>Anschaffung von Mobiliar (Sonnenschirm, Schrank, Spiegel etc.) und Spielgeräte (Wasser-Sand-Spieltisch und Holzbausteine) für die Verbesserung der Ganztagsbetreuung</t>
  </si>
  <si>
    <t>Kinderhort Buchbergstraße</t>
  </si>
  <si>
    <t>Anschaffung von Mobiliar (Sonnenschirm, Waschmaschine) und Spielgeräte für die Verbesserung der Ganztagsbetreuung</t>
  </si>
  <si>
    <t>Ankauf eines Grundstücks als Schulhoferweiterung</t>
  </si>
  <si>
    <t>Aufwertung des Außengeländes durch Anschaffung von Spiel- und Sportgeräten sowie Umgestaltungs- und Sanierungsarbeiten</t>
  </si>
  <si>
    <t>Kindertagesstätte Odenwaldstraße (Grundschule Hartmutschule)</t>
  </si>
  <si>
    <t>Kita Odenwaldstraße (Grundschule Hartmutschule): Verlegung der Gebäudeaußenwand und Küchenerweiterung aufgrund gestiegener Anzahl von Mittagessen.</t>
  </si>
  <si>
    <t>Schulkinderhaus Schillerstraße (Westerbach-Schule)</t>
  </si>
  <si>
    <t>Schulkinderhaus Schillerstraße (Westerbach-Schule): Qualitativer Ausbau und Erweiterung des Außengeländes (Abbrucharbeiten, Erdarbeiten und Geländemodellierungen auf einer Gesamtfläche von ca. 700 m². Ebenso Wegebauarbeiten mit Pflasterarbeiten, Erstellung von ca. 130 m² Spielflächen mit Holzhackschnitzel. Die Lieferung und der Einbau von Ausstattungsgegenständen wie Holzpodeste, Sitzbänke, Geländer, Zaunanlagen Spielgeräte sowie Bepflanzung).</t>
  </si>
  <si>
    <t>Schulkinderhaus Hartmutschule (Grundschule Hartmutschule)</t>
  </si>
  <si>
    <t>Schulkinderhaus Hartmutschule (Grundschule Hartmutschule): Qualitativer Ausbau des Außengeländes durch Einbau von neuen Spielgeräten (Doppelschaukel, Spielanlage mit Spieltürmen, Rutschbahn und Kletterwand) inkl. Erneuerung der Fallschutzfläche.</t>
  </si>
  <si>
    <t>Theißtalschule</t>
  </si>
  <si>
    <t>Entwurfsplanung für den Neubau der Mensa</t>
  </si>
  <si>
    <t>Wiedbachschule</t>
  </si>
  <si>
    <t>Schulhofgestaltung: Erweiterung Kletterlandschaft mit zugehörigen Betonarbeiten und Anschaffung eines Fahrzeuggerätehauses.</t>
  </si>
  <si>
    <t>Grundschule auf der Au</t>
  </si>
  <si>
    <t>Schulhofgestaltung: Gestaltung grünes Klassenzimmer - Anschaffung Mobiliar und Spielgeräte, Fahrzeuge und Aufbewahrungsmöglichkeiten</t>
  </si>
  <si>
    <t>Grundschule Kemeler Heide</t>
  </si>
  <si>
    <t>Schulhofgestaltung: Aufstellen einer Kletterkombination inkl. benötigter vorheriger Tiefbauarbeiten</t>
  </si>
  <si>
    <t>Taubenbergschule</t>
  </si>
  <si>
    <t>Bau einer Lehrküche für die Ganztags-AGs inkl. Sanitär- und Elektroarbeiten</t>
  </si>
  <si>
    <t>Alteburgschule Heftrich</t>
  </si>
  <si>
    <t>Kauf eines Grundstückes inkl. Notarkosten für den Neubau des Betreuungsgebäudes</t>
  </si>
  <si>
    <t>Schulhofgestaltung: Errichtung eines geschützten Klassenzimmers unter einem Pavillon inkl. Unterbau, zusätzlicher Sonnenschutz und Anschaffung von Fahrzeugen und zugehörigem Ausbewahrungscontainer.</t>
  </si>
  <si>
    <t>Wörsbachschule</t>
  </si>
  <si>
    <t>Schulhofgestaltung: Errichtung eines Fußballplatzes, Erstellung Pausenhofanlage mit Bewegungsangeboten, Befestigung Zuwege, Bau einer Stammtreppe</t>
  </si>
  <si>
    <t>Lenzenbergschule</t>
  </si>
  <si>
    <t>Schulhofgestaltung: Anschaffung einer Spielturmkombination inkl. Aufbau und Fallschutz</t>
  </si>
  <si>
    <t>Äskulapschule</t>
  </si>
  <si>
    <t>Entwurfsplanung für den Neubau eines Betreuungsgebäudes (2 Klassenräume, eine Mensa, ein Betreuungsraum, ein Büro und Elternsprechzimmer inkl. Toiletten)</t>
  </si>
  <si>
    <t>Walluftalschule</t>
  </si>
  <si>
    <t xml:space="preserve">Ausstattung einer Ganztagsküche </t>
  </si>
  <si>
    <t>Schulhofgestaltung: Errichtung Ballspielfeld mit Fallschutzbelag einschl. Unterbau, Installation Vogelnestschaukel, Balancierwippe und Bodentrampolin und umlaufende Fallschutzplatten. Errichtung offenes Klassenzimmer mit Sonnenschutz.</t>
  </si>
  <si>
    <t>Rabenschule</t>
  </si>
  <si>
    <t>Schulhofgestaltung: Landschaftsbauarbeiten, Sonnenschutz und Anschaffung eines Containers zur Unterbringung von Spielzeugen</t>
  </si>
  <si>
    <t>3195</t>
  </si>
  <si>
    <t>Grundschule Hallgarten</t>
  </si>
  <si>
    <t>Entstehung von Waschräumen für die Ganztagsbetreuung.</t>
  </si>
  <si>
    <t>Kleeblattschule</t>
  </si>
  <si>
    <t>Anschaffung von Spielgeräten für den Außenbereich (Vogelnestbaum, Tandem Hängematte und Schaukel) des Standortes Obergrenzebach inkl. aller erforderlichen Nebenarbeiten. Der Antrag beinhaltet Lieferung und Montage sowie den notwendigen Fallschutz.</t>
  </si>
  <si>
    <t>Schule am Tor</t>
  </si>
  <si>
    <t>Errichtung einer Spielgerätekombination zur Bewegungsförderung einschl. aller erforderlichen Nebenarbeiten, Errichtung eines Ballfangzauns zum öffentlichen Straßenverkehr und Erneuerung einer alten Holzzaunanlage (Unfallgefahr).</t>
  </si>
  <si>
    <t>Errichtung Anbau für den Ganztag am Standort Obergrenzebach (im einzelnen entstehen Räumlichkeiten für die Betreuung, dazugehörige Nebenräume, WC´s sowie eine Ausgabeküche) sowie Ausstattung Betreuungsräume und Ausgabeküche.</t>
  </si>
  <si>
    <t>Grundschule Guxhagen</t>
  </si>
  <si>
    <t>Sanierung der Toilettenanlagen im künftigen Ganztagsgebäude (der Antrag beinhaltet die Planungs- sowie die Baukosten)</t>
  </si>
  <si>
    <t>Berlin-Tiergarten-Schule Remsfeld</t>
  </si>
  <si>
    <t>Erweiterung der Aula um den Funktionsbereich „Esseneinnahme“ durch Erneuerung der alten Ausgabeküche und Schaffung einer Durchreiche von der Küche zur Aula.</t>
  </si>
  <si>
    <t>Odenberg-Schule</t>
  </si>
  <si>
    <t>Herrichtung eines Klassenraums sowie eines ehemaligen Nebenraums als Räume für die Betreuung.</t>
  </si>
  <si>
    <t>Anschaffung von Spielgeräten für den Außenbereich des Standortes Niedergrenzebach inkl. aller erforderlichen Nebenarbeiten. Der Antrag beinhaltet Lieferung und Montage sowie den notwendigen Fallschutz.</t>
  </si>
  <si>
    <t>Wolfgang-Fleischert-Schule</t>
  </si>
  <si>
    <t>Anschaffung neuer Spielgeräte für den Außenbereich (der Antrag beinhaltet die Lieferung und Montage sowie den nötigen Fallschutz).</t>
  </si>
  <si>
    <t>Louise-Schröder-Schule</t>
  </si>
  <si>
    <t>Errichtung Seilbahn auf dem unteren Pausenhof im Betreuungsbereich. Der Antrag beinhaltet die Lieferung und Montage der Seilbahn.</t>
  </si>
  <si>
    <t>Schule Am Katzbachtal</t>
  </si>
  <si>
    <t>Anschaffung eines neuen Spielgerätes für den Außenbereich (im Antrag sind alle erforderlichen Nebenarbeiten enthalten).</t>
  </si>
  <si>
    <t>Sanierung der 50 Jahre alten Toilettenanlage, Anpassung an die Bedürfnisse der Grundschulkinder und Einbau eines Behinderten-WC´s.</t>
  </si>
  <si>
    <t>Ziegenhainer Grundschule am Alleeplatz</t>
  </si>
  <si>
    <t>Schaffung einer Spielfläche mit verschiedenen Spielgeräten sowie Aufenthaltsmöglichkeiten im Außengelände der Schule (die Schule verfügt zur Zeit über keine Spielflächen im Außenbereich).</t>
  </si>
  <si>
    <t>Schule am Reiherwald</t>
  </si>
  <si>
    <t>Errichtung Anbau für den Betreuungsbereich der Schule (zusätzliche Betreuungsräume sowie dazugehörige Nebenräume). Zur Umsetzung der Maßnahme wird das ehemalige Hausmeisterhaus abgerissen. Anschaffung eines Spielgerätes für den Außenbereich (inkl. Lieferung und Montage).</t>
  </si>
  <si>
    <t>Energetische Sanierung des vorhandenen Betreuungsgebäudes (Pavillon) der Grundschule (Erneuerung des Daches, Anbringung eines Wärmedämmverbundsystems an die Fassade einschl. aller erforderlichen Nebenarbeiten).</t>
  </si>
  <si>
    <t>Ohetalschule Verna</t>
  </si>
  <si>
    <t>Anschaffung eines Spielturms für den Außenbereich (der Antrag beinhaltet die Demontage des alten Gerätes, Lieferung und Montage des neuen Spielgerätes sowie den nötigen Fallschutz).</t>
  </si>
  <si>
    <t xml:space="preserve">Planungsleistungen für den Umbau und die energetische Sanierung des gesamten Pavillons, bestehend aus 4 Klassenräumen und Nebenräumen, für die Ganztagsbetreuung </t>
  </si>
  <si>
    <t>Kellerwald-Schule</t>
  </si>
  <si>
    <t>Errichtung eines Gartenhauses zur Aufbewahrung der Spielgeräte</t>
  </si>
  <si>
    <t>Grundschule am Kirschberg</t>
  </si>
  <si>
    <t>Anschaffung neuer Spielgeräte und Errichtung einer Ballfangzaunanlage (im Antrag ist die Lieferung und Montage einschl. dem nötigen Fallschutz enthalten).</t>
  </si>
  <si>
    <t>Palmbergschule</t>
  </si>
  <si>
    <t>Anschaffung eines neuen Spielgeräts für den Außenbereich (der Antrag beinhaltet die Lieferung und Montage einschl. dem nötigen Fallschutz)</t>
  </si>
  <si>
    <t>Hochlandschule Gilserberg</t>
  </si>
  <si>
    <t>Matthias-Claudius-Schule</t>
  </si>
  <si>
    <t>Umbau und Betonsanierung der Betreuungseinrichtung sowie Anschaffung eines Spielgerätes. Die alte Schulküche wird entfernt und durch eine neue moderne Ausgabeküche ersetzt (in diesem Antrag ist auch die Ausstattung enthalten)</t>
  </si>
  <si>
    <t>Stellbergschule</t>
  </si>
  <si>
    <t>Sanierung der WC-Anlage der Betreuung (die alte WC-Anlage wird komplett zurückgebaut und durch eine neue ersetzt)</t>
  </si>
  <si>
    <t>Erweiterung der Mensa der Stellbergschule um einen neuen Raum. Der Raum (Decke, Wände, Bodenbelag, Elektro etc.) wird kernsaniert und eingerichtet.</t>
  </si>
  <si>
    <t>Grundschule Gudensberg</t>
  </si>
  <si>
    <t>Errichtung eines Spielgeräts auf dem Schulhof für die Ganztagsbetreuung (Lieferung und Montage)</t>
  </si>
  <si>
    <t>Anschaffung von Möbeln für die Ganztagsbetreuung.</t>
  </si>
  <si>
    <t>Anschaffung von neuem Mobiliar für die Ganztagsbetreuung.</t>
  </si>
  <si>
    <t>Errichtung von fest verankerten Sitzgruppen im Außenbereich</t>
  </si>
  <si>
    <t>Heiligenbergschule Gensungen</t>
  </si>
  <si>
    <t>Innensanierung von drei Betreuungsräumen (hier Beleuchtung, Anstrich Wände und Austausch Bodenbeläge) einschl. ergänzender bzw. neuer Ausstattung.</t>
  </si>
  <si>
    <t>Ludwig-Schwamb-Schule</t>
  </si>
  <si>
    <t>Qualitative und ökologische Verbesserung des Außengeländes der Schule für die ganztägige Nutzung durch Anschaffung von Außenspielgeräten und Sitzmöglichkeiten (hier: 2. Bauabschnitt Außenspielgelände: Kletter- und Balanciergeräte, Erlebnispfad, Pflaster für Ballspiele, Hüpf- und Turngeräte, Sitzmöglichkeiten).</t>
  </si>
  <si>
    <t>Wilhelm-Hauff-Schule</t>
  </si>
  <si>
    <t>Neugestaltung und nachhaltige Verbesserung des Außengeländes und des Schulhofs der Schule für die ganztägige Nutzung der Schule sowie Ausstattung mit Spielgeräten (Hier: Schulgarten, Spielparcour, Doppelschaukel und Bereich mit Spielsand).</t>
  </si>
  <si>
    <t>Elly-Heuss-Knapp-Schule</t>
  </si>
  <si>
    <t>Wettbewerbsauslobungsverfahren zur Findung der optimalen planerischen Lösung für die Sanierung der Schule und die Erweiterung mit einem Neubau von Aufenthaltsräumen und Bewegungsflächen für die ganztägige Nutzung / den Ganztagsbetrieb im Rahmen Pakt für den Nachmittag.</t>
  </si>
  <si>
    <t>Heinrich-Heine-Schule</t>
  </si>
  <si>
    <t>Beauftragung eines Architekten und Fachplaners in den Leistungsphasen 1-4 im Zusammenhang mit der geplanten Schulerweiterung um den Neubau/Anbau von Mensa und Betreuungsräumen.</t>
  </si>
  <si>
    <t>Luise-Büchner-Schule</t>
  </si>
  <si>
    <t xml:space="preserve">Anschaffung von Ausstattungsgegenständen (Küchenausstattung, Möblierung der Schule, Sportgeräte und Spielgeräte) sowie Schulhofgestaltung </t>
  </si>
  <si>
    <t>Mornewegschule</t>
  </si>
  <si>
    <t>Herstellung/Neugestaltung des Außengeländes der neu gebildeten- und gebauten Grundschule als Ganztagsschule (Bau eines Bewegungsbereiches mit verschiedenen Geräten und Ruhemöglichkeiten) sowie Anschaffung zusätzlicher Großküchengeräte für quantitative Erweiterung.</t>
  </si>
  <si>
    <t>Erich-Kästner-Schule Grundschule</t>
  </si>
  <si>
    <t>Neugestaltung des Außengeländes und des Schulhofs der Schule sowie Ausstattung mit neuen Spielgeräten zur Verbesserung der ganztägigen Nutzung. Für die Ausstattung des Ganztages im Zubau sind weitere 100.000 € vorgesehen.</t>
  </si>
  <si>
    <t>3156</t>
  </si>
  <si>
    <t>Brentanoschule</t>
  </si>
  <si>
    <t>Ausstattung der Schule mit Schließfächern für den Ganztag.</t>
  </si>
  <si>
    <t>3155</t>
  </si>
  <si>
    <t>Erich Kästner Schule</t>
  </si>
  <si>
    <t>Notwendige Übergangslösung: Anmietung von zwei Containern zur räumlichen Erweiterung der Essensversorgung und des Ganztags.</t>
  </si>
  <si>
    <t>3169</t>
  </si>
  <si>
    <t>Fried-Lübbecke-Schule</t>
  </si>
  <si>
    <t>Notwendige Übergangslösung: Stellung von vier Containern zur Erweiterung und Umzug der Essensversorgung um mehr Platz für den Ganztag zu schaffen. Ausstattung der Ganztagsräume.</t>
  </si>
  <si>
    <t>3120</t>
  </si>
  <si>
    <t>Ludwig-Richter-Schule</t>
  </si>
  <si>
    <t>Die Essensversorgung erfolgt über den Träger der Erweiterten Schulischen Betreuung (ESB) in einer zu kleinen Küche. Sanierung und räumliche Erweiterung der Küche.</t>
  </si>
  <si>
    <t>4288</t>
  </si>
  <si>
    <t>Michael-Ende-Schule</t>
  </si>
  <si>
    <t>Ausstattung von drei Ganztags-Funktionsräumen</t>
  </si>
  <si>
    <t>3101</t>
  </si>
  <si>
    <t>Minna-Specht-Schule</t>
  </si>
  <si>
    <t>Vergrößerung sowie der Neubau des Küchen- und Mensabereichs inkl. Planungsleistungen.</t>
  </si>
  <si>
    <t>Geschwister-Scholl-Schule</t>
  </si>
  <si>
    <t>Umbau und Überdachung des südlichen Atriums zur Schaffung eines zusätzlichen Essensraums sowie Ausstattung mit einer Theke, Stühlen und Tischen</t>
  </si>
  <si>
    <t>Propst-Conrad-von-Mengersen-Schule</t>
  </si>
  <si>
    <t>Umbau des Kunstraumes zur Mensa im Verwaltungstrakt. Erstellung einer neuen Zuwegung und Neugestaltung des Atriums (gemäß Erläuterungsbericht zum Antrag)</t>
  </si>
  <si>
    <t>Ludwig-Uhland-Schule</t>
  </si>
  <si>
    <t>Sanierung des Nordtrakts (Haus B) der Ludwig-Uhland-Schule zur qualitativen Verbesserung der Ganztagsbetreuung</t>
  </si>
  <si>
    <t>Anschaffung Mobiliar an verschiedenen Schulen (siehe Anlage gemäß Antrag)</t>
  </si>
  <si>
    <t>Einrichtung Kreativraum (siehe Anlage gemäß Antrag)</t>
  </si>
  <si>
    <t>Einrichtung Schülerbibliothek (siehe Anlage gemäß Antrag)</t>
  </si>
  <si>
    <t>Anschaffung Spielgerät/e an verschiedenen Schulen</t>
  </si>
  <si>
    <t>Goetheschule Gießen</t>
  </si>
  <si>
    <t>Schaffung Entspannungs- und Rückzugsraum (siehe Anlage gemäß Antrag)</t>
  </si>
  <si>
    <t>Albert-Schweitzer-Schule Gießen</t>
  </si>
  <si>
    <t>Modernisierung WC-Anlagen (siehe Anlage gemäß Antrag)</t>
  </si>
  <si>
    <t>Hedwig-Burgheim-Schule</t>
  </si>
  <si>
    <t>Schaffung Betreuungs- und Bauraum (siehe Anlage gemäß Antrag)</t>
  </si>
  <si>
    <t>Sandfeldschule</t>
  </si>
  <si>
    <t>Einrichtung eines Ganztagsraumes und einer Schülerbibliothek (gemäß Anlage)</t>
  </si>
  <si>
    <t>3233</t>
  </si>
  <si>
    <t>Pestalozzischule Gießen</t>
  </si>
  <si>
    <t>Schaffung eines verbundenen Fachraumes für Theater/Musik (Einbau einer Akustikdecke sowie eines für Tanz geeigneten Bodens, Verspiegelung einer Wand, Jalousien zur Verdunkelung des Raumes sowie die Ausstattung des Bühnenbereichs mit einer Beleuchtungs- und einer Beschallungsanlage).</t>
  </si>
  <si>
    <t>Lieferung und Montage einer Küche zur Sicherstellung der Mittagsverpflegung, Lieferung von Mobiliar für die Mensa zur Durchführung der Mittagsverpflegung, sowie Lieferung von Mobiliar für die Durchführung der Ganztags-Angebote in Betreuungsräumen.</t>
  </si>
  <si>
    <t>Friedrich-Ebert-Schule</t>
  </si>
  <si>
    <t>Lieferung und Montage einer Küche zur Sicherstellung der Mittagsverpflegung, Lieferung von Mobiliar für die Mensa zur Durchführung der Mittagsverpflegung, Lieferung von Mobiliar für die Durchführung der Ganztags-Angebote in Betreuungsräumen.</t>
  </si>
  <si>
    <t>Lieferung und Montage einer Küche zur Sicherstellung der Mittagsverpflegung sowie Lieferung von Mobiliar für die Mensa zur Durchführung der Mittagsverpflegung.</t>
  </si>
  <si>
    <t>Tümpelgarten-Schule</t>
  </si>
  <si>
    <t>Lieferung und Montage einer Küche zur Sicherstellung der Mittagsverpflegung.</t>
  </si>
  <si>
    <t>Anne-Frank-Schule</t>
  </si>
  <si>
    <t>Anschaffung, Ein- und Umbau sowie die Einrichtung einer neuen Gewerbeküche zum Ausbau der Ganztagesbetreuung zur Gewährleistung der Mittagsverpflegung.</t>
  </si>
  <si>
    <t>Robinsonschule</t>
  </si>
  <si>
    <t>Aufstellung von zwei Containern inkl. Installation der Sanitäranlagen, Strom und IT-Anschlüssen sowie Ausstattung (Möbel) zum Ausbau der Ganztagesbetreuung von Grundschulkindern.</t>
  </si>
  <si>
    <t>Ausstattung des Grundschulbetreuungs-Bereiches (Möbel, Lern- und Spielmaterial, Lagerräume etc.) mit dem Ziel des Ausbaus der Ganztagesbetreuung von Grundschulkindern.</t>
  </si>
  <si>
    <t>Anschaffung von Mobiliar für Betreuungsräume zur Durchführung der Ganztagsangebote.</t>
  </si>
  <si>
    <t>August-Gaul-Schule</t>
  </si>
  <si>
    <t>Ankauf eines Grundstücks zur Erweiterung des Grundschulangebots der August-Gaul-Schule und deren Nachmittagsbetreuung.</t>
  </si>
  <si>
    <t>Grundschule Eichwäldchen</t>
  </si>
  <si>
    <t>Abriss des baufälligen Bestandspavillon, Errichtung eines Erweiterungsbaus an gleicher Stelle als Holzbau für Ganztag und Mensa zur Schaffung der Voraussetzungen für den "Pakt für den Nachmittag" ab Schuljahr 2022/2023</t>
  </si>
  <si>
    <t>Anschaffung von Mobiliar für die Ganztagsbetreuung</t>
  </si>
  <si>
    <t xml:space="preserve">Anschaffung von Mobiliar für die Betreuungsräume (Regale, Schränke, Tische u. Stühle) aufgrund von hygienischen- und Sicherheitsgründen. </t>
  </si>
  <si>
    <t>Mathildenschule</t>
  </si>
  <si>
    <t>Anschaffung qualitativer Sport- u. Spielgeräte (die Geräte sind kindgerecht und entsprechen dem EU-Standard), Mobiliar, Sonnenschirme- und Segel für den Schulhof.</t>
  </si>
  <si>
    <t>Goetheschule</t>
  </si>
  <si>
    <t>Modernere Ausstattung des in die Ganztagsarbeit einzubindenden Kunst- und Werkraumes.</t>
  </si>
  <si>
    <t>Uhlandschule</t>
  </si>
  <si>
    <t>Erneuerung Spiel- und Sportgeräte auf dem Schulhof und Anpassung an moderne Sicherheitsstandards.</t>
  </si>
  <si>
    <t>Grundschule Buchhügel</t>
  </si>
  <si>
    <t>Anschaffung zusätzlicher Technikausrüstung für den qualitativen Ausbau des Ganztags</t>
  </si>
  <si>
    <t>Anschaffung Mobiliar für die Ganztagsbetreuung</t>
  </si>
  <si>
    <t>Modernisierung und Kapazitätserweiterung der Mensen und Schulküchen, damit zukünftig mehr SuS verpflegt werden können.</t>
  </si>
  <si>
    <t>Anschaffung qualitativ hochwertiger Sport- und Spielgeräte</t>
  </si>
  <si>
    <t>4434</t>
  </si>
  <si>
    <t>Hafenschule</t>
  </si>
  <si>
    <t xml:space="preserve">Anschaffung von Mobiliar für die Betreuungsräume (Regale, Schränke, Tische u. Stühle). Zudem werden Sonnenschirme auf dem Schulhof installiert. </t>
  </si>
  <si>
    <t>Grundschule Hasengrund</t>
  </si>
  <si>
    <t xml:space="preserve">Errichtung einer barrierefreien Lehrküche mit angeschlossenem Speiseraum.
</t>
  </si>
  <si>
    <t>Grundschule Innenstadt</t>
  </si>
  <si>
    <t>Verbesserung der Aufenthaltsqualität und des Spielwerts durch Montage neuer Spielgeräte und Außenmobiliars, inkl. Beschattung.</t>
  </si>
  <si>
    <t>Otto-Hahn-Schule</t>
  </si>
  <si>
    <t xml:space="preserve">Erneuerung einer großen Holz-Spielkombination bestehend aus unterschiedlich hohen Podesten mit diversen Aufstiegsmöglichkeiten, Verbindungsbrücken, Kletter- und Balancierangeboten sowie einer Rutsche. Herstellung der Fallschutzfläche. </t>
  </si>
  <si>
    <t>Grundschule Parkschule</t>
  </si>
  <si>
    <t>Planungskosten LPH 1-3 für Umbau der bestehenden Parkschule in eine Grundschule mit Ganztagsbetreuung</t>
  </si>
  <si>
    <t>Helen-Keller-Schule</t>
  </si>
  <si>
    <t>Umbau Interim I für die Unterbringung der Helen-Keller-Schule. Umbau mit zwei Duschbädern und einer Spülküche. Die umzubauenden Räumlichkeiten zum Interim I befinden sich in der Sophie-Opel-Schule.</t>
  </si>
  <si>
    <t>Umbau Interim I für die Unterbringung der Helen-Keller-Schule. Das Gelände wird mit einem Sichtschutzzaun eingezäunt. Die umzubauenden Räumlichkeiten zum Interim I befinden sich in der Sophie-Opel-Schule.</t>
  </si>
  <si>
    <t>Ausstattung (Mobiliar) für den Nachmittagsbereich der Schule</t>
  </si>
  <si>
    <t>Grundschule Königstädten</t>
  </si>
  <si>
    <t>Erneuerung eines Baumhauses aus Robinienholz, bestehend aus 2 verschiedenen Podestebenen mit verschiedenen Aufstiegsmöglichkeiten und die damit verbundene Erhaltung der Spiel- und Aufenthaltsqualität.</t>
  </si>
  <si>
    <t>Wechsel der Schule in den Pakt für den Nachmittag zum Schuljahr 21/22: Bedarfsgerechte Ausstattung mit Mobiliar für den Ganztag. Erweiterung der Mensa.</t>
  </si>
  <si>
    <t>Erneuerung der Böden sowie Maler- und Putzarbeiten in zwei Betreuungsräumen zur Verbesserung der Aufenthaltsqualität</t>
  </si>
  <si>
    <t>Friedrich-von-Schiller-Schule</t>
  </si>
  <si>
    <t>Umbau einer Aula zu einer Mensa mit Cook and Chill-Küche zur Schaffung weiterer Essensplätze sowie Rückbau der ehemaligen Küche zu einem Betreuungsraum und Anschaffung der notwendigen Ausstattung (damit verbunden sind weitere Baumaßnahmen wie z.B. Fettabscheider ).</t>
  </si>
  <si>
    <t>Karl-Gärtner-Schule</t>
  </si>
  <si>
    <t>Umbau im Bestand zur Schaffung ausreichender Flächen für den Ganztagsbetrieb der Schule, Errichtung einer neuen Küche und Mensa im Bestand und Planungsmittel für eine bauliche Erweiterung für den Ganztag</t>
  </si>
  <si>
    <t>Ludwig-Beck-Schule</t>
  </si>
  <si>
    <t>Umbau und Erweiterung der Mensa zur Schaffung weiterer Essensplätze, Anschaffung neuer Küchenmöbel und Mensaeinrichtung sowie Planungsmittel für einen Erweiterungsbau als ganztägig arbeitende Schule</t>
  </si>
  <si>
    <t>Pestalozzischule</t>
  </si>
  <si>
    <t>Umstrukturierung und Umbau im Schulgebäude zur Raumversorgung im Ganztag sowie Planungskosten für den Neubau eines Mensagebäudes mit Cook- und Chill-Küche und notwendigen Nebenräumen zur Sicherstellung der Mittagsverpflegung im Ganztag.</t>
  </si>
  <si>
    <t>Peter-Rosegger-Schule</t>
  </si>
  <si>
    <t>Akustikmaßnahmen zur Verbesserung der Aufenthaltsqualität vor dem Hintergrund eines ganztägigen Aufenthaltes</t>
  </si>
  <si>
    <t>Austausch und Erneuerung der Küchenausstattung und der Einrichtung des Essensraums zur Erhöhung der Platzkapazität für das Mittagessen und erforderliche Nebenarbeiten</t>
  </si>
  <si>
    <t>Ausstattung des Betreuungsangebotes zur Ausweitung der Betreuungsplätze an verschiedenen Grundschulen</t>
  </si>
  <si>
    <t>Aufwertung des Außenbereiches durch Anschaffung von festinstallierten und mobilen Spielgeräten und Mobiliar im Außenbereich</t>
  </si>
  <si>
    <t>Neubeschaffung von Sportgeräten in Turnhallen der Grundschulen zur qualitativen Verbesserung des Betreuungsangebotes</t>
  </si>
  <si>
    <t>Maßnahmen zur Steigerung der Aufenthaltsqualität in den Außenbereichen (Beschattung und Bewässerung) sowie Planung und Umsetzung eines Sportfeldes</t>
  </si>
  <si>
    <t>Tausendfüßler-Schule</t>
  </si>
  <si>
    <t>Einrichtung Regenerationsküche mit Cafeteriaraum, Umgestaltung des Flures im Obergeschoss zu einem Differenzierungsraum, Verlagerung des Werkraums in das Untergeschoss des Verwaltungsbereichs. Für den Einbau der Betreuungsküche sind umfangreiche technische Anforderungen umzusetzen. Ertüchtigung des Be- und Entwässerungssystem sowie Elektro-, Heizungs- und Sanitärleitungen.</t>
  </si>
  <si>
    <t>Astrid-Lindgren-Schule Marburg</t>
  </si>
  <si>
    <t>Vergrößerung der bestehenden Küchen und Ausstattung mit neuen Geräten zum Ausbau der Essensausgabe.</t>
  </si>
  <si>
    <t>Emil-von-Behring-Schule</t>
  </si>
  <si>
    <t>Zur Erweiterung der Ganztagsschule sollen im Dachgeschoss der Emil-von-Behring-Schule zwei bislang als Lager genutzte Räume zu Stammgruppen- bzw. Aufenthaltsräumen umgebaut werden.</t>
  </si>
  <si>
    <t>Gerhart-Hauptmann-Schule Alsfeld</t>
  </si>
  <si>
    <t xml:space="preserve">Neubau eines Betreuungsgebäudes mit 480 m² Grundfläche  zur quantitativen und qualitativen Verbesserung der Betreuungssituation. </t>
  </si>
  <si>
    <t>7652</t>
  </si>
  <si>
    <t>Kesperschule</t>
  </si>
  <si>
    <t>Neubau Gebäude Kesperschule und Umbau von Betreuungsräumen im Rahmen des PfdN sowie Verbesserung der Raumsituation zur konzeptionellen und pädagogischen Verzahnung der Arbeit im Vor- und Nachmittagsbereich.</t>
  </si>
  <si>
    <t>Johanniterschule Münzenberg-Gambach</t>
  </si>
  <si>
    <t>Anschaffung von Außenspielgeräten (Kletterwellen inkl. Errichtungskosten + Fallschutz) zur qualitativen Verbesserung der Ganztagsbetreuung</t>
  </si>
  <si>
    <t>Kurt-Moosdorf-Schule</t>
  </si>
  <si>
    <t>Erweiterung des Seil-Klettergartens sowie Neuanschaffung einer Stehwippe und einer Tischtennisplatte inkl. Errichtungskosten + Fallschutz</t>
  </si>
  <si>
    <t>Maria-Sibylla-Merian-Schule Ortenberg</t>
  </si>
  <si>
    <t>Anschaffung zusätzlicher Außenspielgeräte (Boulderwand inkl. Errichtungskosten + Fallschutz)</t>
  </si>
  <si>
    <t>Frauenwaldschule Nieder-Mörlen</t>
  </si>
  <si>
    <t>Anschaffung zusätzlicher Außengeräte (Klettergerät inkl. Errichtungskosten + Fallschutz) für die qualitative Verbesserung der Ganztagsbetreuung</t>
  </si>
  <si>
    <t>Fritz-Erler-Schule</t>
  </si>
  <si>
    <t>Anschaffung von Mobiliar und Küchenergänzungen (Ausgabewagen, Kühlschrank, etc.) für drei Betreuungsräume sowie einen Speiseraum in der neuen Containeranlage.</t>
  </si>
  <si>
    <t>Otto-Dönges-Schule</t>
  </si>
  <si>
    <t>Neuanschaffung von Mobiliar (Schränke, Hocker, Matten, etc.) für den Ganztagsraum.</t>
  </si>
  <si>
    <t>Wintersteinschule Ober-Mörlen</t>
  </si>
  <si>
    <t>Neuanschaffung von Mobiliar (Tische, Tischverbinder und Stühle) für die Mensa</t>
  </si>
  <si>
    <t>Einbau von Edelstahlmöbel in der Mensaküche, inkl. einer Gewerbegeschirrspülmaschine, sowie Handwaschbecken und Spülbecken. Zusätzlich wird ein Abräummobil beschafft.</t>
  </si>
  <si>
    <t>Haingrabenschule Nieder-Weisel</t>
  </si>
  <si>
    <t>Anschaffung von Mobiliar (Speisewagen, Abräummobil, Geschirrschrank und Gewerbeschirrspülmaschine) für die Mensa.</t>
  </si>
  <si>
    <t>Hausbergschule Hoch-Weisel</t>
  </si>
  <si>
    <t>Maßnahmen zur Verbesserung der Hygienebedingungen: Einbau von Edelstahlmöbeln in der Mensaküche (inkl. Gewerbespülmaschine, Handwaschbecken, Kühlgerät und Abräummobil) und Beschaffung von Mobiliar (Schränke, Tische, Stühle).</t>
  </si>
  <si>
    <t>Anschaffung einer elektrisch beheizten Ausgabentheke zur qualitativen Verbesserung der Mensasituation.</t>
  </si>
  <si>
    <t>Stadtschule an der Wilhelmskirche</t>
  </si>
  <si>
    <t>Einbau einer Hauben-Durchschub-Spülmaschine in der Mensaküche zur Verbesserung der Hygienebedingungen.</t>
  </si>
  <si>
    <t>Qualitative Verbesserung der Ganztagsbetreuung an verschiedenen Schulen im Wetteraukreis durch Anschaffung von Shift+ Polstermatten und Gugl Beistelltischen (Einrichtungspaket 1).</t>
  </si>
  <si>
    <t>Qualitative Verbesserung der Ganztagsbetreuung an verschiedenen Schulen im Wetteraukreis durch Anschaffung von Shift+ Polstermatten, Gugl Beistelltischen und Leaf Zeltelementen (Einrichtungspaket 2)</t>
  </si>
  <si>
    <t>Qualitative Verbesserung der Ganztagsbetreuung an verschiedenen Schulen im Wetteraukreis durch Anschaffung von Shift+ Polstermatten und Leaf Zeltelementen (Einrichtungspaket 3)</t>
  </si>
  <si>
    <t>Qualitative Verbesserung der Ganztagsbetreuung an verschiedenen Schulen im Wetteraukreis durch Anschaffung von Cloud Sitzsäcken, Cloud Inseln und Cloudkissen Einrichtungspaket 4)</t>
  </si>
  <si>
    <t>Qualitative Verbesserung der Ganztagsbetreuung an verschiedenen Schulen im Wetteraukreis durch Anschaffung von Shift+ Regalen (Einrichtungspaket 5)</t>
  </si>
  <si>
    <t>Qualitative Verbesserung der Ganztagsbetreuung an verschiedenen Schulen im Wetteraukreis durch Anschaffung von Shift+ Sitzelementen, Shift+ Halbschränken und Spielteppichen Tretford (Einrichtungspaket 6)</t>
  </si>
  <si>
    <t>Qualitative Verbesserung der Ganztagsbetreuung an verschiedenen Schulen im Wetteraukreis durch Anschaffung von Club Lounge Ecksofas (Einrichtungspaket 7)</t>
  </si>
  <si>
    <t>Qualitative Verbesserung der Ganztagsbetreuung an verschiedenen Schulen im Wetteraukreis durch Anschaffung Club Lounge Sessel &amp; Sofa, Spielteppich (Einrichtungspaket 8)</t>
  </si>
  <si>
    <t>Qualitative Verbesserung der Ganztagsbetreuung an verschiedenen Schulen im Wetteraukreis durch Anschaffung von Sitzbänken - Lite Benches (Einrichtungspaket 9)</t>
  </si>
  <si>
    <t>Qualitative Verbesserung der Ganztagsbetreuung an verschiedenen Schulen im Wetteraukreis durch Anschaffung von Hockern (Hokkis) und Bänken (Lite Benches) - (Einrichtungspaket 10)</t>
  </si>
  <si>
    <t>Qualitative Verbesserung der Ganztagsbetreuung an verschiedenen Schulen im Wetteraukreis durch Anschaffung von Fächerschränken (Einrichtungspaket 11)</t>
  </si>
  <si>
    <t>Qualitative Verbesserung der Ganztagsbetreuung an verschiedenen Schulen im Wetteraukreis durch Anschaffung von Garderobenschränken und Schulranzenschränken (Einrichtungspaket 12)</t>
  </si>
  <si>
    <t>Qualitative Verbesserung der Ganztagsbetreuung an verschiedenen Schulen im Wetteraukreis durch Anschaffung von mobilen Sitzgelegenheiten -Stapelsteinen, Kreiselsteinen und Shift+ Polstermatten (Einrichtungspaket 13)</t>
  </si>
  <si>
    <t>Qualitative Verbesserung der Ganztagsbetreuung an verschiedenen Schulen im Wetteraukreis durch Anschaffung von Hockern (Hokkis) - (Einrichtungspaket 14)</t>
  </si>
  <si>
    <t>Qualitative Verbesserung der Ganztagsbetreuung an verschiedenen Schulen im Wetteraukreis durch Anschaffung von Funktionsstellwänden (Einrichtungspaket 15)</t>
  </si>
  <si>
    <t>Qualitative Verbesserung der Ganztagsbetreuung an verschiedenen Schulen im Wetteraukreis durch Anschaffung von 3-flächigen faltbaren Raumteilern (Einrichtungspaket 16)</t>
  </si>
  <si>
    <t>Anschaffung von Kletterwänden zur Erweiterung des sportlichen Angebots und zur wesentlichen Verbesserung der Betreuung im Ganztag.</t>
  </si>
  <si>
    <t>3425</t>
  </si>
  <si>
    <t>Stadtschule Büdingen</t>
  </si>
  <si>
    <t>Errichtung einer 4-Klassen-Containeranlage zur Erweiterung des Raumprogramms der Schule um einen Klassenraum und drei weitere Differenzierungsräume für den Ganztagsschulbetrieb.</t>
  </si>
  <si>
    <t>accadis International School Bad Homburg</t>
  </si>
  <si>
    <t>Anmietung eines Kantinenzelts bis Sommer 2021 zur Schaffung von zusätzlichen Raumkapazitäten aufgrund der Hygiene- und Abstandsregeln im Rahmen der Corona-Pandemie sowie von Containern als Dauerlösung bis eine baul. Erweiterung des Gebäudes erfolgen kann.</t>
  </si>
  <si>
    <t>Errichtung eines Naturspielplatzes sowie Anschaffung von Mobiliar für den Ganztagsbereich sowie für die Cafeteria.</t>
  </si>
  <si>
    <t>Lycée Français Victor Hugo</t>
  </si>
  <si>
    <t>Anschaffung  von Mobiliar, Sitzgelegenheiten und Regalen für den Aufenthaltsbereich und die Grundschulbibliothek, Sport-/Spielgeräte und ein Gerätehaus für den Außenbereich und Sanierung der Mittagsversorgung (Sanierung der Sanitärgeräte und zus. Tiefkühlschränke)</t>
  </si>
  <si>
    <t>Auffrischung und Neugestaltung der Bibliothek der Grundschule, um mehr Kinder aufzunehmen und in besseren qualitativen Räumlichkeiten empfangen zu können.</t>
  </si>
  <si>
    <t>Alexander-Puschkin-Schule</t>
  </si>
  <si>
    <t>Verbesserung der Küchenausstattung aufgrund des Wachstums der Betreuungsplätze (zusätzl. Spülmaschine), Ausstattung der Freizeiträume im Ganztag (Hochebene, Tische, Stühle, Sofas, Spieltische etc.) und Ausstattung der Garderoben (Garderobenbänke,Hausschuh-Schulranzen-Regale)</t>
  </si>
  <si>
    <t>Antonius von Padua-Schule</t>
  </si>
  <si>
    <t>Anschaffung eines Klettergerüsts sowie Sitzmöglichkeiten für den Schulhof, zur Schaffung von attraktiven Sitz-, Ruhe- und Spielmöglichkeiten während der Betreuungszeiten.</t>
  </si>
  <si>
    <t>Peter-Josef-Briefs-Schule</t>
  </si>
  <si>
    <t>Anschaffung von drei Warmausgaben für die Essensversorgung der Ganztagsschüler*innen (die Höhe dieser mobilen Buffets ist speziell für Kinder angepasst, so dass die Grundschüler*innen das Essensangebot direkt überblicken können).</t>
  </si>
  <si>
    <t>8276</t>
  </si>
  <si>
    <t>Georg-Büchner-Schule</t>
  </si>
  <si>
    <t>Ausstattung und Renovierung eines Raumes im Schulgebäude zur Nutzung als Ganztagsraum</t>
  </si>
  <si>
    <t>August-Hermann-Francke-Schule</t>
  </si>
  <si>
    <t>Akustische Sanierung von drei Räumen und drei Treppenhäusern für die Nachmittagsbetreuung von Grundschülern durch Anbringung von Schallschutzelementen an Decken und Wänden.</t>
  </si>
  <si>
    <t>Ausstattungsinvestitionen in Aufenthaltsbereich, Mobiliar, Küche, Außenflächen und Schulhof, Anschaffung von Sport-und Spielgeräten sowie Mobiliar und Sanierung/ Erweiterung der Küche für die Ganztagsbetreuung</t>
  </si>
  <si>
    <t>4936</t>
  </si>
  <si>
    <t>Sophie-Scholl-Schule Hanau</t>
  </si>
  <si>
    <t>Ausbau der Ganztagsbetreuungskapazität durch Erweiterung des Spiel- und Freizeitangebots im Innen- und Außenbereich der Schule: Erstbeschaffung neues Mobiliar, Erstbeschaffung neuer Outdoor-Spielgeräte (TT-Platte, Tischkicker)</t>
  </si>
  <si>
    <t>5391</t>
  </si>
  <si>
    <t>Bildungsunternehmen Dr. Jordan e.V. - Private Grundschule</t>
  </si>
  <si>
    <t>Ausstattung eines Multifunktionsraumes für "Digi-Mint-Werken-Raum U2"</t>
  </si>
  <si>
    <t>Anschaffung eines Spielgerätes für den Außenbereich</t>
  </si>
  <si>
    <t>4931</t>
  </si>
  <si>
    <t>Paul-Gerhardt-Schule, Grundschule</t>
  </si>
  <si>
    <t xml:space="preserve">Anschaffung Be- und Verschattung von Spiel- und Betreuungsbereichen, Ergänzung der Ausstattung der Schülerküche, Ergänzung von Lagermöglichkeiten für Spielgeräte, Beschaffung von Prall- und Schallschutz, Turnmatten, Bewegungsbaustellen sowie Sitzmöglichkeiten </t>
  </si>
  <si>
    <t>7681</t>
  </si>
  <si>
    <t>Johann Hinrich Wichern Schule</t>
  </si>
  <si>
    <t>Erneuerung der Kücheneinrichtung, Mobiliar und Fußboden der GTP, da diese nicht mehr den aktuellen Hygienebedingungen entsprechen bzw. veraltet sind sowie Anschaffung eines Ordnungssystems (Regale). Sonderanfertigung von kindergerechten Tischen und Bank.</t>
  </si>
  <si>
    <t>5290</t>
  </si>
  <si>
    <t>Montessorischule</t>
  </si>
  <si>
    <t>Qualitative Verbesserung der Betreuungsumgebung durch Kauf und Montage von 2 Braisieren, 1 Dämpfer, 1 Dampfkondensationshaube, 1 Stapelkit für die Mensa-Küche zur Bereitstellung warmer Mittagsmahlzeiten für 81 Grundschüler.</t>
  </si>
  <si>
    <t>4433</t>
  </si>
  <si>
    <t>Erasmus-Schule Offenbach</t>
  </si>
  <si>
    <t>Austausch von 3 durch die Ganztagsbetreuung (Hort) mitgenutzten Spielgeräte auf dem Außengelände, Erneuerung  der Fallschutzmatten und der Boulderwand sowie Erweiterung des Sonnenschutzes.</t>
  </si>
  <si>
    <t>4319</t>
  </si>
  <si>
    <t>Katharina-von-Bora-Schule</t>
  </si>
  <si>
    <t>Anschaffung neuer Möbel (z.B. Sofas u.a. Sitzmöbel) für Betreuungsraum, Foyer und Galerie zur qualitativen Aufwertung der Ganztagsbetreuung sowie Errichtung von Sonnenschirmen und Ganzjahreszelte/-pavillons zur Schaffung von Schattenplätze</t>
  </si>
  <si>
    <t>Anschaffung von Spielgeräten für den Ganztags-Außenbereich (z.B. Baumhütte, Cheops-Pyramide midi) und Erweiterung der Betreuungsräume um Kinderküche, Ruheraum und Montessoriraum</t>
  </si>
  <si>
    <t>5440</t>
  </si>
  <si>
    <t>Martin-Luther-Schule Alheim</t>
  </si>
  <si>
    <t>Einrichtung einer Schulküche, einer Kreativwerkstatt und einer Tischtennis AG zur Erweiterung der Betreuung auf den Nachmittag und Schaffung von Infrastruktur und Betreuungsplätze (2 stündiges AG Angebot zur praktischen und sportlichen Förderung von Kindern)</t>
  </si>
  <si>
    <t>4320</t>
  </si>
  <si>
    <t>Freie Christliche Schule Wiesbaden</t>
  </si>
  <si>
    <t>Freie Comenius-Schule</t>
  </si>
  <si>
    <t>Anschaffungen:
- Mobiliar für den Ganztagsbereich, z.B. Tische
- Spielgeräte für den Ganztagsaußenbereich, z.B. Schaukel, Balancierparcour
- Diverses für das Ganztagsaußengelände z.B. Hochbeet</t>
  </si>
  <si>
    <t>Freie Montessori Schule Main-Kinzig-Kreis gGmbH - Grundschule mit Förderstufe -</t>
  </si>
  <si>
    <t>Errichtung einer Sonnenschutzanlage auf dem Schulhof zur Nachmittagsbeschattung sowie Renovierung (Ausbesserungs- und Malerarbeiten). Ausstattung zweier freier Räume für die Ganztagsbetreuung mit Modulküchen, Tischen, Regale, Lampen, Schränken und Kreativbereich mit höhenverstellbarem Schreibtisch.</t>
  </si>
  <si>
    <t>7677</t>
  </si>
  <si>
    <t>Freie Schule Kassel</t>
  </si>
  <si>
    <t>Einrichtung eines "Grünes Klassenzimmer" - Außenholzwerkstatt und Sinnesschulung zur qualitativen Verbesserung des räumlichen Außenangebotes für 64 Ganztagsplätze sowie Ausbau eines Bauwagens, Kauf von Holztischen und Installation eines Sonnensegels und Markise. Teilüberdachung des Spielhofes, Erweiterung Schulgarten, Anschaffung Spielplatzgeräte.</t>
  </si>
  <si>
    <t>Freie Waldorfschule Vordertaunus</t>
  </si>
  <si>
    <t>Abriss zweier Unterrichts-Container, Ausräumarbeiten sowie Anschaffung von Lager-Container zum Zwecke eines geplanten Neubaus für die Erweiterung der Ganztagsbetreuungsplätze.</t>
  </si>
  <si>
    <t>Freie Waldorfschule Wiesbaden</t>
  </si>
  <si>
    <t>Sanierung von zwei Betreuungsräumen (Akustikdecken, Austausch Bodenbelag, Steckdosen, Streichen der Wände, ggf. Einbau von Schallschutztüren). Weiterhin sollen die bisherigen Mobiliare ausgetauscht werden.</t>
  </si>
  <si>
    <t>4333</t>
  </si>
  <si>
    <t>Georg-Müller-Schule Christliche Grundschule Darmstadt</t>
  </si>
  <si>
    <t>Anschaffung von Technik und Möbeln für die Nutzung für Kinderaufenthalt und Betreuung (Schulhof: Außenbankanlage; Aula: Schließfachsystem, Wasserspender, Bücherei-Ausleih-Schrank/System, Aufenthaltsmöbel). Schulbus-Fahrzeug zur Nutzung anderer Angebote im Sozialraum.</t>
  </si>
  <si>
    <t>Wildbachschule</t>
  </si>
  <si>
    <t>Anschaffung von Spielgeräten (Basketballkorb,Fußballfeld mit Toren, Outdoor Tischtennisplatte, Trampolin etc.) für ein kreatives Angebot in der Ganztagsbetreuung</t>
  </si>
  <si>
    <t>8270</t>
  </si>
  <si>
    <t>Heil- und Erziehungsinstitut Lauterbad</t>
  </si>
  <si>
    <t>Abriss der alten Spielplatzgeräte und Neuanlage des Spielplatzes mit Geräten. Erneuerung des Fallschutzes und des Spielsandes sowie Neuverlegung des Weges.</t>
  </si>
  <si>
    <t>Dietrich-Bonhoeffer-Schule Hephata</t>
  </si>
  <si>
    <t>Im Außenbereich der Schule soll durch eine Pflasterfläche eine zusätzliche Spielfläche für den Nachmittagsbereich der Klassen 3 und 4 geschaffen werden. Hier könnten dann auch zusätzliche Spielangebote initiiert werden.</t>
  </si>
  <si>
    <t>8245</t>
  </si>
  <si>
    <t>Förderschule Hephata</t>
  </si>
  <si>
    <t>Anschaffung Endlos-Kletterwand, Mountainbike-Tandem für HSS, Spielplatzerweiterung LBS zur qualitativen Verbesserung des Angebots und Verbesserung der körperl.-motor. Fähigkeiten (2 Geräte, Abbau+Entsorgung Altgeräte/Sand, Auf-und Einbau, Umrandung)</t>
  </si>
  <si>
    <t>4262</t>
  </si>
  <si>
    <t>Integrative Schule</t>
  </si>
  <si>
    <t>Anschaffung Mobiliar (Regal- &amp; Schubladenmodule,Türen) für bestehende Einbauschränke in den 8 Klassenräumen zur strukturierten Stauraumschaffung für Unterlagen, Spiele und Materialien der Schüler*innen und Pädagog*innen sowie der Aufbau einer Werkraumbank</t>
  </si>
  <si>
    <t>Anschaffung von Einbauschränken als multifunktionelle Nutzung in der Ganztagsbetreuung sowie brandschutzsicheres Sitzmobiliar und zwei Sessel mit geschlossenem Seitenpaneel</t>
  </si>
  <si>
    <t>3178</t>
  </si>
  <si>
    <t>Isaak-Emil-Lichtigfeld-Schule</t>
  </si>
  <si>
    <t>Verbesserung und Erweiterung des Angebots im Bereich Bewegung und Musik. Die Erweiterungen sind vorgesehen für den Kunstraum, Musikraum und den Pausenhof, dabei soll die Fecht AG, Tanz-AG, Gitarren-AG und Trommel-AG erweitert werden.</t>
  </si>
  <si>
    <t>4795</t>
  </si>
  <si>
    <t>Kinderzeit-Schule</t>
  </si>
  <si>
    <t>Anschaffungen für den Außenbereich: Essplätze, Ruhezonen durch Installation von Hängematten, Kommunikationsinseln (Sitzmauern/-podeste), Lehmbackofen, Spaß- und Bewegungsspiele, (mobile) Wasserbaustelle, ggf. Geländemodulation bei Bedarf</t>
  </si>
  <si>
    <t>Umgestaltung des Außengeländes durch Abgrenzung verschiedener Zonen im Außenbereich durch Pflanzung von Büschen (heimische Hölzer) und Einbringung von Natursteinen, ggf. Errichtung von Zäunen sowie weiteren Geländemodulation</t>
  </si>
  <si>
    <t>4382</t>
  </si>
  <si>
    <t>Metropolitan School Frankfurt</t>
  </si>
  <si>
    <t xml:space="preserve">Anschaffung altersgerechter Outdoor Kletterstrecke inkl. Gerüst, Outdoor Klassenzimmermöbel, Outdoor Spielhäuser, Spielmöbel und Klassenzimmermöbel für Hausaufgabeneck sowie Ruheecke </t>
  </si>
  <si>
    <t>4330</t>
  </si>
  <si>
    <t>Freie Montessori-Schule Darmstadt</t>
  </si>
  <si>
    <t>Schulhofausstattung mit Kletter-/ Bewegungslandschaft zum qualitativen Ausbau des Ganztagsangebotes.</t>
  </si>
  <si>
    <t>Montessori-Zentrum Hofheim</t>
  </si>
  <si>
    <t>Kauf von Mobiliar (Regale und Schränke) und Spielgeräten (Kletter-und Rutschbahnturm) für Innen und Außen für die Nachmittagsbetreuung (Schülerhaus)</t>
  </si>
  <si>
    <t>Sanierung und Modernisierung der Räumlichkeiten im Schülerhaus für die Nachmittagsbetreuung (Elektro-/Malerarbeiten)</t>
  </si>
  <si>
    <t>4480</t>
  </si>
  <si>
    <t>Montessori-Schule Idstein</t>
  </si>
  <si>
    <t>Neugestaltung der Nachmittagsbetreuung im Altbau zur qualitativen Verbesserung der Betreuung durch Anschaffung von passgenauem und funktionalem Mobiliar sowie Ausstattungsgegenstände (Tische, Stühle, Regale etc.)</t>
  </si>
  <si>
    <t>Freie Montessori Schule Dietzenbach</t>
  </si>
  <si>
    <t>Einrichtung einer Kinderwerkstatt für AG (Geräte und Hobelbänke), Erwerb von Tischen für die Nachmittagsbetreuung, Bewegung (Hangelbalken, Slackline etc.), Terrassenboden und Sonnensegel für Außenaktivitäten</t>
  </si>
  <si>
    <t>Phorms Frankfurt</t>
  </si>
  <si>
    <t>Erneuerung von Mobiliar (8 Klassensätze á 24 Schülertischen und -stühlen) in der Ganztagsschule</t>
  </si>
  <si>
    <t>Anschaffung von 12 Sitzgruppen für die qualitative Aufwertung des ganztagsschulischen Außenbereiches.</t>
  </si>
  <si>
    <t>Qualitative Aufwertung von Gemeinschafts- und Horträumen am Campus Frankfurt-City mit Spiel- und Sportgeräten sowie Mobiliar.</t>
  </si>
  <si>
    <t>Errichtung von Ballfangzäunen zur Abgrenzung der Ballspielfelder für die qualitative Aufwertung der Außenspielanlage der Ganztagsgrundschule Taunus Campus.</t>
  </si>
  <si>
    <t>Erneuerung eines Fallschutzes rund um das Klettergerüst und des Sandkastens zur qualitativen Aufwertung der Außenspielanlage der Ganztagsschule.</t>
  </si>
  <si>
    <t>Einrichtung eines Hortraums sowie Anschaffung von Mobiliar für Gemeinschaftsräume am Taunus Campus zur qualitativen Aufwertung.</t>
  </si>
  <si>
    <t>Neuanschaffung von Turn-und Klettergeräten als Zusatzangebot zur qualitativen Aufwertung eines Hortraumes.</t>
  </si>
  <si>
    <t>Neuanschaffung von Mobiliar für einen neuen Ganztags-Aufenthaltsbereich "Schülercafe" am Taunus Campus</t>
  </si>
  <si>
    <t>Private Kant-Schule</t>
  </si>
  <si>
    <t>Energetische Sanierung des Klassenraumanbaus (Austausch Fenster/Dämmung der Dachfläche) sowie Errichtung Hinkelspiel- und Schachspielfeld auf der Dachterrasse (Pausenhof)</t>
  </si>
  <si>
    <t>Marianne-Frostig-Schule</t>
  </si>
  <si>
    <t>Errichtung eines Niedrigseilgartens incl. Fundamentarbeiten und Integration in den Schulwald mit dem Ziel der Förderung der motorischen sowie kognitiven Fähigkeiten, des Sozialverhaltens, des Selbstvertrauens und des Vertrauens in die eigenen Kräfte</t>
  </si>
  <si>
    <t>5241</t>
  </si>
  <si>
    <t>Friedrich-Wilhelm-Raiffeisen-Schule</t>
  </si>
  <si>
    <t>Modernisierung der Elektrotechnik mit Beleuchtung und Neuausstattung mit Netzwerktechnik (WLAN) für die neuen Räumlichkeiten in der Grundschule</t>
  </si>
  <si>
    <t>Neuanschaffung von Mobiliar (Tische, Stühle, Schränke, Tafel) für die neuen Räumlichkeiten der Grundschule für die Ganztagsbetreuung.</t>
  </si>
  <si>
    <t>5117</t>
  </si>
  <si>
    <t>Anna-Schmidt-Schule</t>
  </si>
  <si>
    <t>Anschaffung Spielgeräte und Transportfahrzeug für die Nachmittagsbetreuung, Spielmaterialien und Inventar sowie Raumoptimierung (Haus 6 Stock 4) und Instandsetzung Toilettenanlage Betreuung.</t>
  </si>
  <si>
    <t>Schulzentrum Marienhöhe</t>
  </si>
  <si>
    <t>Errichtung eines separaten Aufenthaltsbereichs mit altersgerechten Spielgeräten und Bolzplatz für qualitativ erweiterte Betreuungsmöglichkeiten der Nachmittagsbetreuung der Grundschule.</t>
  </si>
  <si>
    <t>Sanierung Fußboden und Außentüren des Bewegungsraums (Standort Gießen) sowie Errichtung Schall- und Lärmschutzzaun und Umbau zur Gewinnung weiteren Raums für Betreuung (Standort Wetterau)</t>
  </si>
  <si>
    <t>8641</t>
  </si>
  <si>
    <t>Steinmühle</t>
  </si>
  <si>
    <t>Anschaffung neuer Möbel für die bilinguale Grundschule, welche für die Ganztagsbetreuung genutzt werden.</t>
  </si>
  <si>
    <t>Albrecht-Strohschein-Schule</t>
  </si>
  <si>
    <t>Erstellen eines Fundaments für eine Gartenhütte mit Sicherungsmaßnahmen des Naturgeländes (Zäune, Befestigung), Spiel- und Bewegungsbereich mit Umzäunung und weichem Bodenbelag sowie Sitz- und Ruhebereich am Außengelände des Unterstufenbereichs</t>
  </si>
  <si>
    <t>8268</t>
  </si>
  <si>
    <t>Bettina-von-Arnim-Schule</t>
  </si>
  <si>
    <t>Umbau und Erweiterung des Spielgerätemagazins, Sanierung der bestehenden Anlagen (Erneuerung Fallschutz, Zaunausbesserung, Tierprojekt), Neuanschaffung von Spiel-und Sportgeräten (Hängebrücke) sowie Modernisierung der Nachmittagsbetreuung durch Anschaffung von Möbeln und Spinde.</t>
  </si>
  <si>
    <t>Freie Schule Laubenhöhe-Waldorfschule Mörlenbach</t>
  </si>
  <si>
    <t>Anschaffung von Spiel- und Sportgeräte, Möbel sowie einer Teeküche samt Einrichtung</t>
  </si>
  <si>
    <t>Freie Schule Laubenhöhe - Waldorfschule Mörlenbach</t>
  </si>
  <si>
    <t xml:space="preserve">Bau der ersten Schulräume sowie teilweise Einrichtung der Ganztagsräume (2 Gebäude aus Vollholzmodulen, ein Modulsystem, das vor Ort eigens entwickelt wurde) - 4 Räume werden gebaut, zwei davon werden durch den Hort (Ganztagsbetreuung) genutzt.
</t>
  </si>
  <si>
    <t>Rudolf-Steiner-Schule</t>
  </si>
  <si>
    <t>Anschaffung einiger Küchengeräte um auch für die päd. Mittagsbetreuung weiterhin Mittagessen anbieten, bzw. eine Erweiterung der Plätze vornehmen zu können</t>
  </si>
  <si>
    <t>Pflasterung des Weges zum Esel-Stall (im Rahmen der Tierpädagogik werden auf dem Schulgelände zwei Esel gehalten)</t>
  </si>
  <si>
    <t>Freie Waldorfschule Darmstadt</t>
  </si>
  <si>
    <t>Erweiterung Kletterlandschaft für das freie Spiel der Grundschulkinder im Außenbereich, Anschaffung von Fahrzeugen (z.B. Kettcar), Schirmen, Pavillons/Zelt, Bauwagen und Sitzgarnituren etc. für die Ganztagsbetreuung der Grundschule</t>
  </si>
  <si>
    <t>Freie Waldorfschule Frankfurt</t>
  </si>
  <si>
    <t>Umgestaltung des Betreuungsraumes (Einbau einer Trennwand inkl. Malerarbeiten) sowie Erneuerung der Fenster (energetische Verbesserung) und Umbauarbeiten zur Vergrößerung der Betreuungsfläche für die Ganztagsbetreuung.</t>
  </si>
  <si>
    <t>Anschaffung Spielsachen, Ranzenregale, Küchenzeilen inkl. Küchengeräte u. Ausstattung,  Tische, Stühle und Waschmaschine für Betreuungsräume. Spielgeräte, Tischtennisplatten und Basketballplatz für den Pausenhof. Wiederherstellung von Spielflächen.</t>
  </si>
  <si>
    <t>Förderliste</t>
  </si>
  <si>
    <t>Investitionprogramm zum beschleunigten Infrastrukturausbau der Ganztagsbetreuung</t>
  </si>
  <si>
    <t>Stand: 10.12.2021</t>
  </si>
  <si>
    <t>3349</t>
  </si>
  <si>
    <t>Friedrich-Fröbel-Schule</t>
  </si>
  <si>
    <t>Errichtung einer experimentellen Spiel- und Ruhezone
- Nische als Rückzugs- und Rollenspielraum 
- Anlegen eines Sandkastens
- Einbindung eines Spielhäuschens für Musik- und Rollenspiele
- Hängemattenschaukeln als sozialkooperative Spiel- und Ruheelemente</t>
  </si>
  <si>
    <t>Sanierung und Erweiterung des Grundschulhofs zur qualitativen Verbesserung der Betreuungsumgebung, welche zur Schaffung zusätzlicher Betreuungsplätze für Grundschulkinder dienen soll. Einbau neuer Türen und Fenster, Malertätigkeiten, Lackierung Fachwerkbalken.</t>
  </si>
  <si>
    <t>Margarete-Steiff-Schule Frankfurt am Main gGmbH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</si>
</sst>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dd/\ dd/mm/yyyy"/>
    <numFmt numFmtId="165" formatCode="00000000"/>
    <numFmt numFmtId="166" formatCode="#,##0.0000"/>
    <numFmt numFmtId="167" formatCode="_-* #,##0.00\ _€_-;\-* #,##0.00\ _€_-;_-* &quot;-&quot;??\ _€_-;_-@_-"/>
  </numFmts>
  <fonts count="49" x14ac:knownFonts="1">
    <font>
      <sz val="11"/>
      <color theme="1"/>
      <name val="Calibri"/>
      <family val="2"/>
      <scheme val="minor"/>
    </font>
    <font>
      <sz val="10.5"/>
      <color theme="1"/>
      <name val="Arial"/>
      <family val="2"/>
    </font>
    <font>
      <sz val="11"/>
      <color theme="1"/>
      <name val="Arial"/>
      <family val="2"/>
    </font>
    <font>
      <b/>
      <sz val="10.5"/>
      <color theme="1"/>
      <name val="Arial"/>
      <family val="2"/>
    </font>
    <font>
      <b/>
      <i/>
      <sz val="10.5"/>
      <color theme="1"/>
      <name val="Arial"/>
      <family val="2"/>
    </font>
    <font>
      <b/>
      <sz val="11"/>
      <color theme="1"/>
      <name val="Arial"/>
      <family val="2"/>
    </font>
    <font>
      <sz val="9"/>
      <color theme="1"/>
      <name val="Arial"/>
      <family val="2"/>
    </font>
    <font>
      <b/>
      <sz val="10.5"/>
      <color theme="1"/>
      <name val="Webdings"/>
      <family val="1"/>
      <charset val="2"/>
    </font>
    <font>
      <b/>
      <sz val="14"/>
      <color theme="1"/>
      <name val="Arial"/>
      <family val="2"/>
    </font>
    <font>
      <b/>
      <i/>
      <sz val="10.5"/>
      <name val="Arial"/>
      <family val="2"/>
    </font>
    <font>
      <b/>
      <sz val="10.5"/>
      <name val="Webdings"/>
      <family val="1"/>
      <charset val="2"/>
    </font>
    <font>
      <sz val="10"/>
      <color theme="1"/>
      <name val="Arial"/>
      <family val="2"/>
    </font>
    <font>
      <sz val="11"/>
      <color rgb="FFFF0000"/>
      <name val="Arial"/>
      <family val="2"/>
    </font>
    <font>
      <b/>
      <sz val="11"/>
      <color theme="1"/>
      <name val="Calibri"/>
      <family val="2"/>
      <scheme val="minor"/>
    </font>
    <font>
      <b/>
      <sz val="11"/>
      <color rgb="FFFF0000"/>
      <name val="Arial"/>
      <family val="2"/>
    </font>
    <font>
      <b/>
      <sz val="10"/>
      <color theme="1"/>
      <name val="Arial"/>
      <family val="2"/>
    </font>
    <font>
      <b/>
      <sz val="10.5"/>
      <name val="Arial"/>
      <family val="2"/>
    </font>
    <font>
      <sz val="11"/>
      <color rgb="FFFF0000"/>
      <name val="Calibri"/>
      <family val="2"/>
      <scheme val="minor"/>
    </font>
    <font>
      <b/>
      <sz val="9"/>
      <color theme="1"/>
      <name val="Arial"/>
      <family val="2"/>
    </font>
    <font>
      <sz val="11"/>
      <color theme="1"/>
      <name val="Calibri"/>
      <family val="2"/>
    </font>
    <font>
      <b/>
      <sz val="11"/>
      <color theme="1"/>
      <name val="Calibri"/>
      <family val="2"/>
    </font>
    <font>
      <b/>
      <sz val="11"/>
      <name val="Calibri"/>
      <family val="2"/>
    </font>
    <font>
      <sz val="11"/>
      <name val="Calibri"/>
      <family val="2"/>
    </font>
    <font>
      <sz val="11"/>
      <color rgb="FFFF0000"/>
      <name val="Calibri"/>
      <family val="2"/>
    </font>
    <font>
      <sz val="10"/>
      <color rgb="FF000000"/>
      <name val="Verdana"/>
      <family val="2"/>
    </font>
    <font>
      <sz val="11"/>
      <color rgb="FF0070C0"/>
      <name val="Calibri"/>
      <family val="2"/>
    </font>
    <font>
      <sz val="11"/>
      <name val="Calibri"/>
      <family val="2"/>
      <scheme val="minor"/>
    </font>
    <font>
      <sz val="10"/>
      <color theme="1"/>
      <name val="Calibri"/>
      <family val="2"/>
    </font>
    <font>
      <b/>
      <u val="double"/>
      <sz val="11"/>
      <color theme="1"/>
      <name val="Calibri"/>
      <family val="2"/>
    </font>
    <font>
      <sz val="11"/>
      <color rgb="FF00B050"/>
      <name val="Calibri"/>
      <family val="2"/>
    </font>
    <font>
      <b/>
      <sz val="12"/>
      <color theme="1"/>
      <name val="Arial"/>
      <family val="2"/>
    </font>
    <font>
      <sz val="12"/>
      <color theme="1"/>
      <name val="Arial"/>
      <family val="2"/>
    </font>
    <font>
      <b/>
      <u val="double"/>
      <sz val="10"/>
      <color theme="1"/>
      <name val="Arial"/>
      <family val="2"/>
    </font>
    <font>
      <sz val="10"/>
      <color theme="1"/>
      <name val="Wingdings"/>
      <charset val="2"/>
    </font>
    <font>
      <sz val="11"/>
      <color theme="1"/>
      <name val="Calibri"/>
      <family val="2"/>
      <scheme val="minor"/>
    </font>
    <font>
      <b/>
      <sz val="14"/>
      <color indexed="8"/>
      <name val="Calibri"/>
      <family val="2"/>
    </font>
    <font>
      <b/>
      <sz val="14"/>
      <color theme="1"/>
      <name val="Calibri"/>
      <family val="2"/>
      <scheme val="minor"/>
    </font>
    <font>
      <b/>
      <sz val="14"/>
      <color rgb="FFFF0000"/>
      <name val="Calibri"/>
      <family val="2"/>
    </font>
    <font>
      <b/>
      <sz val="14"/>
      <color rgb="FF7030A0"/>
      <name val="Calibri"/>
      <family val="2"/>
    </font>
    <font>
      <sz val="14"/>
      <color theme="1"/>
      <name val="Calibri"/>
      <family val="2"/>
      <scheme val="minor"/>
    </font>
    <font>
      <sz val="14"/>
      <name val="Calibri"/>
      <family val="2"/>
      <scheme val="minor"/>
    </font>
    <font>
      <b/>
      <sz val="36"/>
      <color theme="3"/>
      <name val="Calibri"/>
      <family val="2"/>
      <scheme val="minor"/>
    </font>
    <font>
      <b/>
      <sz val="22"/>
      <color theme="3"/>
      <name val="Calibri"/>
      <family val="2"/>
      <scheme val="minor"/>
    </font>
    <font>
      <b/>
      <sz val="18"/>
      <color theme="3"/>
      <name val="Calibri"/>
      <family val="2"/>
      <scheme val="minor"/>
    </font>
    <font>
      <sz val="9"/>
      <color theme="0"/>
      <name val="Arial"/>
      <family val="2"/>
    </font>
    <font>
      <sz val="14"/>
      <color rgb="FF0070C0"/>
      <name val="Calibri"/>
      <family val="2"/>
      <scheme val="minor"/>
    </font>
    <font>
      <sz val="11"/>
      <color theme="9" tint="-0.249977111117893"/>
      <name val="Calibri"/>
      <family val="2"/>
      <scheme val="minor"/>
    </font>
    <font>
      <sz val="9"/>
      <color indexed="81"/>
      <name val="Segoe UI"/>
      <family val="2"/>
    </font>
    <font>
      <b/>
      <sz val="9"/>
      <color indexed="81"/>
      <name val="Segoe U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xf numFmtId="167" fontId="34" fillId="0" borderId="0" applyFont="0" applyFill="0" applyBorder="0" applyAlignment="0" applyProtection="0"/>
  </cellStyleXfs>
  <cellXfs count="223">
    <xf numFmtId="0" fontId="0" fillId="0" borderId="0" xfId="0"/>
    <xf numFmtId="0" fontId="1" fillId="0" borderId="0" xfId="0" applyFont="1" applyBorder="1" applyAlignment="1">
      <alignment vertical="center"/>
    </xf>
    <xf numFmtId="0" fontId="0" fillId="0" borderId="0" xfId="0" applyFont="1" applyBorder="1"/>
    <xf numFmtId="0" fontId="12" fillId="4" borderId="13" xfId="0" applyFont="1" applyFill="1" applyBorder="1" applyProtection="1">
      <protection locked="0"/>
    </xf>
    <xf numFmtId="0" fontId="15" fillId="0" borderId="0" xfId="0" quotePrefix="1" applyFont="1" applyAlignment="1">
      <alignment vertical="center"/>
    </xf>
    <xf numFmtId="164" fontId="11" fillId="0" borderId="0" xfId="0" applyNumberFormat="1" applyFont="1" applyAlignment="1">
      <alignment vertical="center"/>
    </xf>
    <xf numFmtId="0" fontId="13" fillId="0" borderId="0" xfId="0" applyFont="1" applyBorder="1"/>
    <xf numFmtId="0" fontId="18" fillId="2" borderId="0" xfId="0" applyFont="1" applyFill="1" applyBorder="1" applyAlignment="1">
      <alignment vertical="top" wrapText="1"/>
    </xf>
    <xf numFmtId="0" fontId="6" fillId="0" borderId="0" xfId="0" applyFont="1" applyBorder="1" applyAlignment="1">
      <alignment vertical="center"/>
    </xf>
    <xf numFmtId="14" fontId="6" fillId="0" borderId="0" xfId="0" applyNumberFormat="1" applyFont="1" applyBorder="1" applyAlignment="1">
      <alignment vertical="center"/>
    </xf>
    <xf numFmtId="4" fontId="6" fillId="0" borderId="0" xfId="0" applyNumberFormat="1" applyFont="1" applyBorder="1" applyAlignment="1">
      <alignment vertical="center"/>
    </xf>
    <xf numFmtId="0" fontId="6" fillId="0" borderId="0" xfId="0" applyFont="1" applyBorder="1" applyAlignment="1"/>
    <xf numFmtId="0" fontId="0" fillId="0" borderId="0" xfId="0" applyFont="1" applyBorder="1" applyAlignment="1"/>
    <xf numFmtId="0" fontId="18" fillId="7" borderId="0" xfId="0" applyFont="1" applyFill="1" applyBorder="1" applyAlignment="1">
      <alignment horizontal="left" vertical="center"/>
    </xf>
    <xf numFmtId="0" fontId="18" fillId="7" borderId="0" xfId="0" applyFont="1" applyFill="1" applyBorder="1" applyAlignment="1">
      <alignment horizontal="left" vertical="top" wrapText="1"/>
    </xf>
    <xf numFmtId="0" fontId="19" fillId="0"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19" fillId="2" borderId="0" xfId="0" applyFont="1" applyFill="1" applyBorder="1" applyAlignment="1">
      <alignment vertical="center" wrapText="1"/>
    </xf>
    <xf numFmtId="0" fontId="5" fillId="0" borderId="1" xfId="0" quotePrefix="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NumberFormat="1" applyFont="1" applyFill="1" applyBorder="1" applyAlignment="1" applyProtection="1">
      <alignment horizontal="left" vertical="center" wrapText="1"/>
    </xf>
    <xf numFmtId="165" fontId="22" fillId="0" borderId="10" xfId="0" applyNumberFormat="1" applyFont="1" applyFill="1" applyBorder="1" applyAlignment="1">
      <alignment horizontal="right" vertical="center"/>
    </xf>
    <xf numFmtId="0" fontId="0" fillId="0" borderId="1" xfId="0" applyBorder="1"/>
    <xf numFmtId="0" fontId="0" fillId="0" borderId="1" xfId="0" applyFill="1" applyBorder="1"/>
    <xf numFmtId="4" fontId="19" fillId="0" borderId="1" xfId="0" applyNumberFormat="1" applyFont="1" applyFill="1" applyBorder="1"/>
    <xf numFmtId="4" fontId="19" fillId="2" borderId="1" xfId="0" applyNumberFormat="1" applyFont="1" applyFill="1" applyBorder="1" applyAlignment="1">
      <alignment vertical="center" wrapText="1"/>
    </xf>
    <xf numFmtId="0" fontId="19" fillId="0" borderId="1" xfId="0" applyFont="1" applyFill="1" applyBorder="1"/>
    <xf numFmtId="4" fontId="19" fillId="2" borderId="1" xfId="0" applyNumberFormat="1" applyFont="1" applyFill="1" applyBorder="1"/>
    <xf numFmtId="0" fontId="19" fillId="2" borderId="0" xfId="0" applyFont="1" applyFill="1" applyBorder="1"/>
    <xf numFmtId="0" fontId="23" fillId="0" borderId="1" xfId="0" applyFont="1" applyFill="1" applyBorder="1"/>
    <xf numFmtId="0" fontId="23" fillId="2" borderId="1" xfId="0" applyNumberFormat="1" applyFont="1" applyFill="1" applyBorder="1" applyAlignment="1" applyProtection="1">
      <alignment horizontal="left" vertical="center" wrapText="1"/>
    </xf>
    <xf numFmtId="165" fontId="23" fillId="0" borderId="10" xfId="0" applyNumberFormat="1" applyFont="1" applyFill="1" applyBorder="1" applyAlignment="1">
      <alignment horizontal="right" vertical="center"/>
    </xf>
    <xf numFmtId="0" fontId="17" fillId="0" borderId="1" xfId="0" applyFont="1" applyBorder="1"/>
    <xf numFmtId="0" fontId="17" fillId="0" borderId="1" xfId="0" applyFont="1" applyFill="1" applyBorder="1"/>
    <xf numFmtId="4" fontId="23" fillId="0" borderId="1" xfId="0" applyNumberFormat="1" applyFont="1" applyFill="1" applyBorder="1"/>
    <xf numFmtId="0" fontId="23" fillId="2" borderId="0" xfId="0" applyFont="1" applyFill="1" applyBorder="1"/>
    <xf numFmtId="49" fontId="22" fillId="0" borderId="10" xfId="0" applyNumberFormat="1" applyFont="1" applyFill="1" applyBorder="1" applyAlignment="1">
      <alignment horizontal="right" vertical="center"/>
    </xf>
    <xf numFmtId="0" fontId="0" fillId="0" borderId="1" xfId="0" applyFont="1" applyBorder="1" applyAlignment="1">
      <alignment horizontal="left" vertical="center" wrapText="1"/>
    </xf>
    <xf numFmtId="49" fontId="24" fillId="0" borderId="1" xfId="0" applyNumberFormat="1" applyFont="1" applyBorder="1" applyAlignment="1">
      <alignment horizontal="right" vertical="center"/>
    </xf>
    <xf numFmtId="0" fontId="0" fillId="8" borderId="1" xfId="0" applyFill="1" applyBorder="1"/>
    <xf numFmtId="4" fontId="25" fillId="0" borderId="1" xfId="0" applyNumberFormat="1" applyFont="1" applyFill="1" applyBorder="1"/>
    <xf numFmtId="0" fontId="0" fillId="9" borderId="1" xfId="0" applyFill="1" applyBorder="1"/>
    <xf numFmtId="3" fontId="19" fillId="0" borderId="1" xfId="0" applyNumberFormat="1" applyFont="1" applyFill="1" applyBorder="1" applyAlignment="1">
      <alignment vertical="center"/>
    </xf>
    <xf numFmtId="0" fontId="0" fillId="6" borderId="1" xfId="0" applyFill="1" applyBorder="1"/>
    <xf numFmtId="49" fontId="24" fillId="0" borderId="1" xfId="0" applyNumberFormat="1" applyFont="1" applyFill="1" applyBorder="1" applyAlignment="1">
      <alignment horizontal="right" vertical="center"/>
    </xf>
    <xf numFmtId="0" fontId="0" fillId="0" borderId="1" xfId="0" applyFont="1" applyFill="1" applyBorder="1" applyAlignment="1">
      <alignment horizontal="left" vertical="center" wrapText="1"/>
    </xf>
    <xf numFmtId="0" fontId="19" fillId="0" borderId="0" xfId="0" applyFont="1" applyFill="1" applyBorder="1"/>
    <xf numFmtId="0" fontId="0" fillId="0" borderId="1" xfId="0" applyBorder="1" applyAlignment="1"/>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3" fontId="20" fillId="0" borderId="1" xfId="0" applyNumberFormat="1" applyFont="1" applyFill="1" applyBorder="1" applyAlignment="1">
      <alignment vertical="center"/>
    </xf>
    <xf numFmtId="0" fontId="26" fillId="0" borderId="1" xfId="0" applyFont="1" applyFill="1" applyBorder="1"/>
    <xf numFmtId="0" fontId="0" fillId="0" borderId="0" xfId="0" applyFill="1" applyBorder="1"/>
    <xf numFmtId="0" fontId="0" fillId="0" borderId="1" xfId="0" applyFill="1" applyBorder="1" applyAlignment="1"/>
    <xf numFmtId="49" fontId="24" fillId="0" borderId="10" xfId="0" applyNumberFormat="1" applyFont="1" applyBorder="1" applyAlignment="1">
      <alignment horizontal="right" vertical="center"/>
    </xf>
    <xf numFmtId="0" fontId="20" fillId="2"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19" fillId="0" borderId="10" xfId="0" applyFont="1" applyFill="1" applyBorder="1" applyAlignment="1">
      <alignment vertical="center"/>
    </xf>
    <xf numFmtId="3" fontId="19" fillId="0" borderId="10" xfId="0" applyNumberFormat="1" applyFont="1" applyFill="1" applyBorder="1" applyAlignment="1">
      <alignment vertical="center"/>
    </xf>
    <xf numFmtId="0" fontId="20" fillId="2" borderId="1" xfId="0" applyFont="1" applyFill="1" applyBorder="1" applyAlignment="1">
      <alignment vertical="center"/>
    </xf>
    <xf numFmtId="0" fontId="20" fillId="0" borderId="1" xfId="0" applyFont="1" applyFill="1" applyBorder="1" applyAlignment="1">
      <alignment vertical="center"/>
    </xf>
    <xf numFmtId="0" fontId="19" fillId="2" borderId="1" xfId="0" applyFont="1" applyFill="1" applyBorder="1"/>
    <xf numFmtId="3" fontId="20" fillId="0" borderId="10" xfId="0" applyNumberFormat="1" applyFont="1" applyFill="1" applyBorder="1" applyAlignment="1">
      <alignment horizontal="center" vertical="center" wrapText="1"/>
    </xf>
    <xf numFmtId="0" fontId="19" fillId="2" borderId="1" xfId="0" applyFont="1" applyFill="1" applyBorder="1" applyAlignment="1">
      <alignment vertical="center"/>
    </xf>
    <xf numFmtId="3" fontId="0" fillId="2" borderId="1" xfId="0" applyNumberFormat="1" applyFill="1" applyBorder="1" applyAlignment="1">
      <alignment vertical="center"/>
    </xf>
    <xf numFmtId="3" fontId="19" fillId="2" borderId="1" xfId="0" applyNumberFormat="1" applyFont="1" applyFill="1" applyBorder="1" applyAlignment="1">
      <alignment vertical="center"/>
    </xf>
    <xf numFmtId="3" fontId="20" fillId="2" borderId="1" xfId="0" applyNumberFormat="1" applyFont="1" applyFill="1" applyBorder="1" applyAlignment="1">
      <alignment vertical="center"/>
    </xf>
    <xf numFmtId="4" fontId="20" fillId="0" borderId="1" xfId="0" applyNumberFormat="1" applyFont="1" applyFill="1" applyBorder="1"/>
    <xf numFmtId="0" fontId="19" fillId="0" borderId="1" xfId="0" applyFont="1" applyFill="1" applyBorder="1" applyAlignment="1">
      <alignment vertical="center"/>
    </xf>
    <xf numFmtId="3" fontId="28" fillId="0" borderId="1" xfId="0" applyNumberFormat="1" applyFont="1" applyFill="1" applyBorder="1" applyAlignment="1">
      <alignment vertical="center"/>
    </xf>
    <xf numFmtId="3" fontId="28" fillId="2" borderId="1" xfId="0" applyNumberFormat="1" applyFont="1" applyFill="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19" fillId="0" borderId="4" xfId="0" applyFont="1" applyFill="1" applyBorder="1"/>
    <xf numFmtId="0" fontId="20" fillId="2" borderId="4" xfId="0" applyFont="1" applyFill="1" applyBorder="1" applyAlignment="1">
      <alignment horizontal="left" vertical="center" wrapText="1"/>
    </xf>
    <xf numFmtId="0" fontId="2" fillId="0" borderId="4" xfId="0" applyFont="1" applyBorder="1" applyAlignment="1">
      <alignment vertical="center"/>
    </xf>
    <xf numFmtId="0" fontId="19" fillId="0" borderId="4" xfId="0" applyFont="1" applyFill="1" applyBorder="1" applyAlignment="1">
      <alignment vertical="center"/>
    </xf>
    <xf numFmtId="3" fontId="19" fillId="0" borderId="4" xfId="0" applyNumberFormat="1" applyFont="1" applyFill="1" applyBorder="1" applyAlignment="1">
      <alignment vertical="center"/>
    </xf>
    <xf numFmtId="0" fontId="20" fillId="2" borderId="4" xfId="0" applyFont="1" applyFill="1" applyBorder="1" applyAlignment="1">
      <alignment vertical="center"/>
    </xf>
    <xf numFmtId="0" fontId="20" fillId="0" borderId="4" xfId="0" applyFont="1" applyFill="1" applyBorder="1" applyAlignment="1">
      <alignment vertical="center"/>
    </xf>
    <xf numFmtId="4" fontId="19" fillId="0" borderId="4" xfId="0" applyNumberFormat="1" applyFont="1" applyFill="1" applyBorder="1"/>
    <xf numFmtId="0" fontId="19" fillId="2" borderId="4" xfId="0" applyFont="1" applyFill="1" applyBorder="1"/>
    <xf numFmtId="0" fontId="20" fillId="2" borderId="0" xfId="0" applyFont="1" applyFill="1" applyBorder="1" applyAlignment="1">
      <alignment horizontal="left" vertical="center" wrapText="1"/>
    </xf>
    <xf numFmtId="0" fontId="19" fillId="0" borderId="0" xfId="0" applyFont="1" applyFill="1" applyBorder="1" applyAlignment="1">
      <alignment vertical="center"/>
    </xf>
    <xf numFmtId="3" fontId="19" fillId="0" borderId="0" xfId="0" applyNumberFormat="1" applyFont="1" applyFill="1" applyBorder="1" applyAlignment="1">
      <alignment vertical="center"/>
    </xf>
    <xf numFmtId="0" fontId="20" fillId="2" borderId="0" xfId="0" applyFont="1" applyFill="1" applyBorder="1" applyAlignment="1">
      <alignment vertical="center"/>
    </xf>
    <xf numFmtId="0" fontId="20" fillId="0" borderId="0" xfId="0" applyFont="1" applyFill="1" applyBorder="1" applyAlignment="1">
      <alignment vertical="center"/>
    </xf>
    <xf numFmtId="4" fontId="19" fillId="0" borderId="0" xfId="0" applyNumberFormat="1" applyFont="1" applyFill="1" applyBorder="1"/>
    <xf numFmtId="0" fontId="29" fillId="2" borderId="6" xfId="0" applyFont="1" applyFill="1" applyBorder="1" applyAlignment="1">
      <alignment vertical="center" wrapText="1"/>
    </xf>
    <xf numFmtId="0" fontId="29" fillId="2" borderId="1" xfId="0" applyFont="1" applyFill="1" applyBorder="1" applyAlignment="1">
      <alignment vertical="center" wrapText="1"/>
    </xf>
    <xf numFmtId="0" fontId="29" fillId="2" borderId="0" xfId="0" applyFont="1" applyFill="1" applyBorder="1" applyAlignment="1">
      <alignment vertical="center" wrapText="1"/>
    </xf>
    <xf numFmtId="0" fontId="30" fillId="0" borderId="0" xfId="1" applyFont="1"/>
    <xf numFmtId="0" fontId="11" fillId="0" borderId="0" xfId="1"/>
    <xf numFmtId="0" fontId="30" fillId="0" borderId="0" xfId="1" applyFont="1" applyAlignment="1"/>
    <xf numFmtId="0" fontId="31" fillId="0" borderId="16" xfId="1" applyFont="1" applyBorder="1"/>
    <xf numFmtId="0" fontId="31" fillId="0" borderId="17" xfId="1" applyFont="1" applyBorder="1"/>
    <xf numFmtId="0" fontId="31" fillId="0" borderId="18" xfId="1" applyFont="1" applyBorder="1"/>
    <xf numFmtId="0" fontId="31" fillId="0" borderId="19" xfId="1" applyFont="1" applyBorder="1"/>
    <xf numFmtId="0" fontId="31" fillId="0" borderId="20" xfId="1" applyFont="1" applyBorder="1"/>
    <xf numFmtId="0" fontId="5" fillId="0" borderId="20" xfId="1" applyFont="1" applyBorder="1" applyAlignment="1">
      <alignment wrapText="1"/>
    </xf>
    <xf numFmtId="0" fontId="31" fillId="0" borderId="20" xfId="1" applyFont="1" applyBorder="1" applyAlignment="1">
      <alignment vertical="top"/>
    </xf>
    <xf numFmtId="0" fontId="31" fillId="0" borderId="21" xfId="1" applyFont="1" applyBorder="1"/>
    <xf numFmtId="0" fontId="2" fillId="0" borderId="15" xfId="1" applyFont="1" applyBorder="1"/>
    <xf numFmtId="14" fontId="2" fillId="0" borderId="15" xfId="1" applyNumberFormat="1" applyFont="1" applyBorder="1" applyAlignment="1">
      <alignment horizontal="left"/>
    </xf>
    <xf numFmtId="4" fontId="2" fillId="0" borderId="15" xfId="1" applyNumberFormat="1" applyFont="1" applyBorder="1"/>
    <xf numFmtId="0" fontId="2" fillId="0" borderId="0" xfId="1" applyFont="1"/>
    <xf numFmtId="0" fontId="15" fillId="0" borderId="0" xfId="1" applyFont="1" applyAlignment="1">
      <alignment horizontal="right"/>
    </xf>
    <xf numFmtId="4" fontId="32" fillId="0" borderId="0" xfId="1" applyNumberFormat="1" applyFont="1"/>
    <xf numFmtId="0" fontId="33" fillId="0" borderId="0" xfId="1" applyFont="1"/>
    <xf numFmtId="0" fontId="15" fillId="0" borderId="0" xfId="1" applyFont="1"/>
    <xf numFmtId="0" fontId="11" fillId="0" borderId="0" xfId="1" applyAlignment="1">
      <alignment wrapText="1"/>
    </xf>
    <xf numFmtId="0" fontId="11" fillId="0" borderId="1" xfId="1" applyBorder="1"/>
    <xf numFmtId="0" fontId="19" fillId="2" borderId="1" xfId="0" applyNumberFormat="1" applyFont="1" applyFill="1" applyBorder="1" applyAlignment="1" applyProtection="1">
      <alignment horizontal="left" vertical="center"/>
    </xf>
    <xf numFmtId="0" fontId="23" fillId="2" borderId="1" xfId="0" applyNumberFormat="1" applyFont="1" applyFill="1" applyBorder="1" applyAlignment="1" applyProtection="1">
      <alignment horizontal="left" vertical="center"/>
    </xf>
    <xf numFmtId="4" fontId="23" fillId="2" borderId="1" xfId="0" applyNumberFormat="1" applyFont="1" applyFill="1" applyBorder="1" applyAlignment="1">
      <alignment vertical="center" wrapText="1"/>
    </xf>
    <xf numFmtId="0" fontId="0" fillId="0" borderId="1" xfId="0" applyFill="1" applyBorder="1" applyAlignment="1">
      <alignment wrapText="1"/>
    </xf>
    <xf numFmtId="0" fontId="26" fillId="6" borderId="1" xfId="0" applyFont="1" applyFill="1" applyBorder="1"/>
    <xf numFmtId="0" fontId="19" fillId="2" borderId="6" xfId="0" applyFont="1" applyFill="1" applyBorder="1"/>
    <xf numFmtId="14" fontId="6" fillId="0" borderId="0" xfId="0" applyNumberFormat="1" applyFont="1" applyBorder="1" applyAlignment="1"/>
    <xf numFmtId="0" fontId="30" fillId="5" borderId="0" xfId="1" applyFont="1" applyFill="1"/>
    <xf numFmtId="0" fontId="2" fillId="0" borderId="0" xfId="0" applyFont="1" applyProtection="1"/>
    <xf numFmtId="0" fontId="1" fillId="0" borderId="0" xfId="0" applyFont="1" applyAlignment="1" applyProtection="1">
      <alignment horizontal="right" vertical="center"/>
    </xf>
    <xf numFmtId="0" fontId="1" fillId="0" borderId="0" xfId="0" applyFont="1" applyAlignment="1" applyProtection="1">
      <alignment vertical="center"/>
    </xf>
    <xf numFmtId="0" fontId="2" fillId="0" borderId="0" xfId="0" applyFont="1" applyAlignment="1" applyProtection="1">
      <alignment horizontal="right"/>
    </xf>
    <xf numFmtId="0" fontId="3" fillId="0" borderId="0" xfId="0" applyFont="1" applyAlignment="1" applyProtection="1">
      <alignment vertical="center"/>
    </xf>
    <xf numFmtId="0" fontId="8"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xf>
    <xf numFmtId="4" fontId="2" fillId="3" borderId="0" xfId="0" applyNumberFormat="1" applyFont="1" applyFill="1" applyProtection="1"/>
    <xf numFmtId="0" fontId="3" fillId="0" borderId="0" xfId="0" applyFont="1" applyAlignment="1" applyProtection="1"/>
    <xf numFmtId="0" fontId="16" fillId="0" borderId="0" xfId="0" applyFont="1" applyAlignment="1" applyProtection="1">
      <alignment vertical="center"/>
    </xf>
    <xf numFmtId="0" fontId="2" fillId="4" borderId="14" xfId="0" applyFont="1" applyFill="1" applyBorder="1" applyProtection="1"/>
    <xf numFmtId="0" fontId="5" fillId="0" borderId="0" xfId="0" applyFont="1" applyProtection="1"/>
    <xf numFmtId="0" fontId="2" fillId="4" borderId="15" xfId="0" applyFont="1" applyFill="1" applyBorder="1" applyProtection="1"/>
    <xf numFmtId="0" fontId="2" fillId="0" borderId="0" xfId="0" applyFont="1" applyFill="1" applyProtection="1"/>
    <xf numFmtId="0" fontId="14" fillId="0" borderId="0" xfId="0" applyFont="1" applyProtection="1"/>
    <xf numFmtId="4" fontId="19" fillId="2" borderId="0" xfId="0" applyNumberFormat="1" applyFont="1" applyFill="1" applyBorder="1" applyAlignment="1">
      <alignment vertical="center" wrapText="1"/>
    </xf>
    <xf numFmtId="166" fontId="19" fillId="2" borderId="0" xfId="0" applyNumberFormat="1" applyFont="1" applyFill="1" applyBorder="1" applyAlignment="1">
      <alignment vertical="center" wrapText="1"/>
    </xf>
    <xf numFmtId="14" fontId="35" fillId="10" borderId="1" xfId="0" applyNumberFormat="1" applyFont="1" applyFill="1" applyBorder="1" applyAlignment="1">
      <alignment horizontal="center" vertical="top" wrapText="1" readingOrder="1"/>
    </xf>
    <xf numFmtId="0" fontId="36" fillId="10" borderId="1" xfId="0" applyFont="1" applyFill="1" applyBorder="1" applyAlignment="1">
      <alignment horizontal="center" vertical="top"/>
    </xf>
    <xf numFmtId="0" fontId="36" fillId="10" borderId="1" xfId="0" applyFont="1" applyFill="1" applyBorder="1" applyAlignment="1">
      <alignment horizontal="center" vertical="top" wrapText="1"/>
    </xf>
    <xf numFmtId="0" fontId="35" fillId="10" borderId="1" xfId="0" applyFont="1" applyFill="1" applyBorder="1" applyAlignment="1">
      <alignment horizontal="center" vertical="top" wrapText="1" readingOrder="1"/>
    </xf>
    <xf numFmtId="0" fontId="35" fillId="11" borderId="10" xfId="0" applyFont="1" applyFill="1" applyBorder="1" applyAlignment="1">
      <alignment horizontal="center" vertical="top" wrapText="1"/>
    </xf>
    <xf numFmtId="167" fontId="35" fillId="7" borderId="12" xfId="2" applyFont="1" applyFill="1" applyBorder="1" applyAlignment="1">
      <alignment horizontal="center" vertical="top" wrapText="1" readingOrder="1"/>
    </xf>
    <xf numFmtId="0" fontId="35" fillId="7" borderId="22" xfId="0" applyFont="1" applyFill="1" applyBorder="1" applyAlignment="1">
      <alignment horizontal="center" vertical="top" wrapText="1" readingOrder="1"/>
    </xf>
    <xf numFmtId="167" fontId="35" fillId="10" borderId="12" xfId="2" applyFont="1" applyFill="1" applyBorder="1" applyAlignment="1">
      <alignment horizontal="center" vertical="top" wrapText="1" readingOrder="1"/>
    </xf>
    <xf numFmtId="14" fontId="35" fillId="10" borderId="1" xfId="2" applyNumberFormat="1" applyFont="1" applyFill="1" applyBorder="1" applyAlignment="1">
      <alignment horizontal="center" vertical="top" wrapText="1" readingOrder="1"/>
    </xf>
    <xf numFmtId="14" fontId="37" fillId="0" borderId="0" xfId="2" applyNumberFormat="1" applyFont="1" applyFill="1" applyBorder="1" applyAlignment="1">
      <alignment horizontal="center" vertical="top" wrapText="1" readingOrder="1"/>
    </xf>
    <xf numFmtId="14" fontId="38" fillId="0" borderId="0" xfId="2" applyNumberFormat="1" applyFont="1" applyFill="1" applyBorder="1" applyAlignment="1">
      <alignment horizontal="center" vertical="top" wrapText="1" readingOrder="1"/>
    </xf>
    <xf numFmtId="0" fontId="39" fillId="0" borderId="0" xfId="0" applyFont="1" applyAlignment="1">
      <alignment vertical="top"/>
    </xf>
    <xf numFmtId="0" fontId="39" fillId="0" borderId="1" xfId="0" applyFont="1" applyBorder="1" applyAlignment="1">
      <alignment horizontal="center" vertical="top" wrapText="1"/>
    </xf>
    <xf numFmtId="0" fontId="39" fillId="0" borderId="1" xfId="0" applyFont="1" applyBorder="1" applyAlignment="1">
      <alignment vertical="top" wrapText="1"/>
    </xf>
    <xf numFmtId="0" fontId="39" fillId="0" borderId="1" xfId="0" applyFont="1" applyBorder="1" applyAlignment="1">
      <alignment horizontal="left" vertical="top" wrapText="1"/>
    </xf>
    <xf numFmtId="49" fontId="39" fillId="0" borderId="1" xfId="0" applyNumberFormat="1" applyFont="1" applyBorder="1" applyAlignment="1">
      <alignment vertical="top" wrapText="1"/>
    </xf>
    <xf numFmtId="44" fontId="39" fillId="0" borderId="1" xfId="0" applyNumberFormat="1" applyFont="1" applyBorder="1" applyAlignment="1">
      <alignment vertical="top"/>
    </xf>
    <xf numFmtId="44" fontId="39" fillId="0" borderId="22" xfId="0" applyNumberFormat="1" applyFont="1" applyBorder="1" applyAlignment="1">
      <alignment vertical="top"/>
    </xf>
    <xf numFmtId="0" fontId="39" fillId="0" borderId="0" xfId="0" applyNumberFormat="1" applyFont="1" applyFill="1" applyBorder="1" applyAlignment="1">
      <alignment horizontal="center" vertical="top"/>
    </xf>
    <xf numFmtId="44" fontId="39" fillId="0" borderId="0" xfId="0" applyNumberFormat="1" applyFont="1" applyFill="1" applyAlignment="1">
      <alignment vertical="top"/>
    </xf>
    <xf numFmtId="44" fontId="39" fillId="0" borderId="0" xfId="0" applyNumberFormat="1" applyFont="1" applyAlignment="1">
      <alignment vertical="top"/>
    </xf>
    <xf numFmtId="0" fontId="39" fillId="0" borderId="1" xfId="0" applyFont="1" applyFill="1" applyBorder="1" applyAlignment="1">
      <alignment horizontal="center" vertical="top" wrapText="1"/>
    </xf>
    <xf numFmtId="0" fontId="39" fillId="0" borderId="1" xfId="0" applyFont="1" applyFill="1" applyBorder="1" applyAlignment="1">
      <alignment vertical="top" wrapText="1"/>
    </xf>
    <xf numFmtId="0" fontId="39" fillId="0" borderId="1" xfId="0" applyFont="1" applyFill="1" applyBorder="1" applyAlignment="1">
      <alignment horizontal="left" vertical="top" wrapText="1"/>
    </xf>
    <xf numFmtId="49" fontId="39" fillId="0" borderId="1" xfId="0" applyNumberFormat="1" applyFont="1" applyFill="1" applyBorder="1" applyAlignment="1">
      <alignment vertical="top" wrapText="1"/>
    </xf>
    <xf numFmtId="44" fontId="39" fillId="0" borderId="1" xfId="0" applyNumberFormat="1" applyFont="1" applyFill="1" applyBorder="1" applyAlignment="1">
      <alignment vertical="top"/>
    </xf>
    <xf numFmtId="44" fontId="39" fillId="0" borderId="22" xfId="0" applyNumberFormat="1" applyFont="1" applyFill="1" applyBorder="1" applyAlignment="1">
      <alignment vertical="top"/>
    </xf>
    <xf numFmtId="0" fontId="39" fillId="0" borderId="0" xfId="0" applyFont="1" applyFill="1" applyAlignment="1">
      <alignment vertical="top"/>
    </xf>
    <xf numFmtId="165" fontId="40" fillId="0" borderId="1" xfId="0" applyNumberFormat="1" applyFont="1" applyFill="1" applyBorder="1" applyAlignment="1">
      <alignment horizontal="center" vertical="top"/>
    </xf>
    <xf numFmtId="0" fontId="39" fillId="0" borderId="1" xfId="0" applyNumberFormat="1" applyFont="1" applyBorder="1" applyAlignment="1">
      <alignment horizontal="left" vertical="top" wrapText="1"/>
    </xf>
    <xf numFmtId="44" fontId="39" fillId="0" borderId="12" xfId="0" applyNumberFormat="1" applyFont="1" applyBorder="1" applyAlignment="1">
      <alignment vertical="top"/>
    </xf>
    <xf numFmtId="0" fontId="39" fillId="0" borderId="1" xfId="0" applyFont="1" applyBorder="1" applyAlignment="1">
      <alignment vertical="top"/>
    </xf>
    <xf numFmtId="0" fontId="41" fillId="0" borderId="0" xfId="0" applyFont="1"/>
    <xf numFmtId="0" fontId="42" fillId="0" borderId="0" xfId="0" applyFont="1" applyAlignment="1">
      <alignment vertical="center"/>
    </xf>
    <xf numFmtId="0" fontId="43" fillId="0" borderId="0" xfId="0" applyFont="1" applyAlignment="1">
      <alignment vertical="center"/>
    </xf>
    <xf numFmtId="0" fontId="2" fillId="3" borderId="0" xfId="0" applyFont="1" applyFill="1" applyProtection="1"/>
    <xf numFmtId="0" fontId="45" fillId="0" borderId="0" xfId="0" applyNumberFormat="1" applyFont="1" applyAlignment="1">
      <alignment vertical="top"/>
    </xf>
    <xf numFmtId="14" fontId="45" fillId="0" borderId="0" xfId="0" applyNumberFormat="1" applyFont="1" applyAlignment="1">
      <alignment vertical="top"/>
    </xf>
    <xf numFmtId="4" fontId="45" fillId="0" borderId="0" xfId="0" applyNumberFormat="1" applyFont="1" applyAlignment="1">
      <alignment vertical="top"/>
    </xf>
    <xf numFmtId="44" fontId="40" fillId="0" borderId="1" xfId="0" applyNumberFormat="1" applyFont="1" applyBorder="1" applyAlignment="1">
      <alignment vertical="top"/>
    </xf>
    <xf numFmtId="44" fontId="40" fillId="0" borderId="22" xfId="0" applyNumberFormat="1" applyFont="1" applyBorder="1" applyAlignment="1">
      <alignment vertical="top"/>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xf>
    <xf numFmtId="164" fontId="5" fillId="5" borderId="10" xfId="0" applyNumberFormat="1" applyFont="1" applyFill="1" applyBorder="1" applyAlignment="1" applyProtection="1">
      <alignment horizontal="center" vertical="center"/>
      <protection locked="0"/>
    </xf>
    <xf numFmtId="164" fontId="5" fillId="5" borderId="11" xfId="0" applyNumberFormat="1" applyFont="1" applyFill="1" applyBorder="1" applyAlignment="1" applyProtection="1">
      <alignment horizontal="center" vertical="center"/>
      <protection locked="0"/>
    </xf>
    <xf numFmtId="164" fontId="5" fillId="5" borderId="1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5"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protection locked="0"/>
    </xf>
    <xf numFmtId="0" fontId="1" fillId="0" borderId="1" xfId="0" applyFont="1" applyBorder="1" applyAlignment="1" applyProtection="1">
      <alignment horizontal="left" vertical="center" wrapText="1"/>
    </xf>
    <xf numFmtId="4" fontId="2" fillId="3" borderId="1" xfId="0" applyNumberFormat="1" applyFont="1" applyFill="1" applyBorder="1" applyAlignment="1" applyProtection="1">
      <alignment horizontal="center"/>
    </xf>
    <xf numFmtId="0" fontId="2" fillId="3" borderId="1" xfId="0" applyFont="1" applyFill="1" applyBorder="1" applyAlignment="1" applyProtection="1">
      <alignment horizontal="center"/>
    </xf>
    <xf numFmtId="0" fontId="6" fillId="2" borderId="3"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0" fontId="6" fillId="2" borderId="5" xfId="0" applyFont="1" applyFill="1" applyBorder="1" applyAlignment="1" applyProtection="1">
      <alignment horizontal="left" vertical="top" wrapText="1"/>
    </xf>
    <xf numFmtId="0" fontId="6" fillId="5" borderId="6"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wrapText="1"/>
      <protection locked="0"/>
    </xf>
    <xf numFmtId="0" fontId="6" fillId="0" borderId="3" xfId="0" applyFont="1" applyBorder="1" applyAlignment="1" applyProtection="1">
      <alignment horizontal="center" vertical="top" wrapText="1"/>
    </xf>
    <xf numFmtId="0" fontId="6" fillId="0" borderId="4" xfId="0" applyFont="1" applyBorder="1" applyAlignment="1" applyProtection="1">
      <alignment horizontal="center" vertical="top" wrapText="1"/>
    </xf>
    <xf numFmtId="0" fontId="6" fillId="0" borderId="5" xfId="0" applyFont="1" applyBorder="1" applyAlignment="1" applyProtection="1">
      <alignment horizontal="center" vertical="top" wrapText="1"/>
    </xf>
    <xf numFmtId="0" fontId="6" fillId="0" borderId="6"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2" xfId="0" applyFont="1" applyBorder="1" applyAlignment="1" applyProtection="1">
      <alignment horizontal="center" vertical="top" wrapText="1"/>
    </xf>
    <xf numFmtId="14" fontId="6" fillId="5" borderId="6" xfId="0" applyNumberFormat="1" applyFont="1" applyFill="1" applyBorder="1" applyAlignment="1" applyProtection="1">
      <alignment horizontal="center" vertical="top" wrapText="1"/>
      <protection locked="0"/>
    </xf>
    <xf numFmtId="14" fontId="6" fillId="5" borderId="0" xfId="0" applyNumberFormat="1" applyFont="1" applyFill="1" applyBorder="1" applyAlignment="1" applyProtection="1">
      <alignment horizontal="center" vertical="top" wrapText="1"/>
      <protection locked="0"/>
    </xf>
    <xf numFmtId="14" fontId="6" fillId="5" borderId="2" xfId="0" applyNumberFormat="1" applyFont="1" applyFill="1" applyBorder="1" applyAlignment="1" applyProtection="1">
      <alignment horizontal="center" vertical="top" wrapText="1"/>
      <protection locked="0"/>
    </xf>
    <xf numFmtId="14" fontId="6" fillId="5" borderId="7" xfId="0" applyNumberFormat="1" applyFont="1" applyFill="1" applyBorder="1" applyAlignment="1" applyProtection="1">
      <alignment horizontal="center" vertical="top" wrapText="1"/>
      <protection locked="0"/>
    </xf>
    <xf numFmtId="14" fontId="6" fillId="5" borderId="8" xfId="0" applyNumberFormat="1" applyFont="1" applyFill="1" applyBorder="1" applyAlignment="1" applyProtection="1">
      <alignment horizontal="center" vertical="top" wrapText="1"/>
      <protection locked="0"/>
    </xf>
    <xf numFmtId="14" fontId="6" fillId="5" borderId="9" xfId="0" applyNumberFormat="1"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xf>
    <xf numFmtId="0" fontId="44" fillId="0" borderId="11" xfId="0" applyFont="1" applyBorder="1" applyAlignment="1" applyProtection="1">
      <alignment horizontal="center"/>
    </xf>
    <xf numFmtId="0" fontId="1" fillId="0" borderId="1" xfId="0" applyFont="1" applyBorder="1" applyAlignment="1" applyProtection="1">
      <alignment horizontal="left" vertical="center"/>
    </xf>
    <xf numFmtId="4" fontId="5" fillId="5" borderId="1" xfId="0" applyNumberFormat="1" applyFont="1" applyFill="1" applyBorder="1" applyAlignment="1" applyProtection="1">
      <alignment horizontal="center"/>
      <protection locked="0"/>
    </xf>
    <xf numFmtId="0" fontId="18" fillId="0" borderId="0" xfId="0" applyFont="1" applyAlignment="1" applyProtection="1">
      <alignment vertical="center" wrapText="1"/>
    </xf>
    <xf numFmtId="0" fontId="18" fillId="0" borderId="8" xfId="0" applyFont="1" applyBorder="1" applyAlignment="1" applyProtection="1">
      <alignment vertical="center" wrapText="1"/>
    </xf>
    <xf numFmtId="0" fontId="46" fillId="0" borderId="1" xfId="0" applyFont="1" applyFill="1" applyBorder="1"/>
  </cellXfs>
  <cellStyles count="3">
    <cellStyle name="Komma 2" xfId="2"/>
    <cellStyle name="Standard" xfId="0" builtinId="0"/>
    <cellStyle name="Standard 2" xfId="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0" tint="-0.14996795556505021"/>
      </font>
      <fill>
        <patternFill patternType="solid">
          <bgColor theme="0" tint="-0.14996795556505021"/>
        </patternFill>
      </fill>
    </dxf>
    <dxf>
      <font>
        <color theme="0" tint="-0.14996795556505021"/>
      </font>
      <fill>
        <patternFill patternType="solid">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L$53" noThreeD="1"/>
</file>

<file path=xl/ctrlProps/ctrlProp2.xml><?xml version="1.0" encoding="utf-8"?>
<formControlPr xmlns="http://schemas.microsoft.com/office/spreadsheetml/2009/9/main" objectType="CheckBox" fmlaLink="$L$49"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1</xdr:row>
      <xdr:rowOff>104775</xdr:rowOff>
    </xdr:from>
    <xdr:to>
      <xdr:col>11</xdr:col>
      <xdr:colOff>514350</xdr:colOff>
      <xdr:row>6</xdr:row>
      <xdr:rowOff>66675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285750"/>
          <a:ext cx="34099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47625</xdr:colOff>
      <xdr:row>52</xdr:row>
      <xdr:rowOff>161925</xdr:rowOff>
    </xdr:from>
    <xdr:ext cx="432381" cy="436010"/>
    <xdr:sp macro="" textlink="">
      <xdr:nvSpPr>
        <xdr:cNvPr id="4" name="Textfeld 3"/>
        <xdr:cNvSpPr txBox="1"/>
      </xdr:nvSpPr>
      <xdr:spPr>
        <a:xfrm>
          <a:off x="7439025" y="11868150"/>
          <a:ext cx="432381" cy="436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11</xdr:col>
          <xdr:colOff>228600</xdr:colOff>
          <xdr:row>52</xdr:row>
          <xdr:rowOff>123825</xdr:rowOff>
        </xdr:from>
        <xdr:to>
          <xdr:col>11</xdr:col>
          <xdr:colOff>533400</xdr:colOff>
          <xdr:row>54</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48</xdr:row>
          <xdr:rowOff>133350</xdr:rowOff>
        </xdr:from>
        <xdr:to>
          <xdr:col>11</xdr:col>
          <xdr:colOff>523875</xdr:colOff>
          <xdr:row>50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12</xdr:col>
      <xdr:colOff>323850</xdr:colOff>
      <xdr:row>53</xdr:row>
      <xdr:rowOff>28575</xdr:rowOff>
    </xdr:from>
    <xdr:ext cx="184731" cy="264560"/>
    <xdr:sp macro="" textlink="">
      <xdr:nvSpPr>
        <xdr:cNvPr id="5" name="Textfeld 4"/>
        <xdr:cNvSpPr txBox="1"/>
      </xdr:nvSpPr>
      <xdr:spPr>
        <a:xfrm>
          <a:off x="7715250"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8:P75"/>
  <sheetViews>
    <sheetView tabSelected="1" zoomScaleNormal="100" workbookViewId="0">
      <selection activeCell="E24" sqref="E24:L24"/>
    </sheetView>
  </sheetViews>
  <sheetFormatPr baseColWidth="10" defaultColWidth="9.140625" defaultRowHeight="14.25" x14ac:dyDescent="0.2"/>
  <cols>
    <col min="1" max="11" width="9.140625" style="124"/>
    <col min="12" max="12" width="10.28515625" style="124" customWidth="1"/>
    <col min="13" max="15" width="9.140625" style="124"/>
    <col min="16" max="16" width="13" style="124" hidden="1" customWidth="1"/>
    <col min="17" max="16384" width="9.140625" style="124"/>
  </cols>
  <sheetData>
    <row r="8" spans="1:12" x14ac:dyDescent="0.2">
      <c r="L8" s="125"/>
    </row>
    <row r="9" spans="1:12" x14ac:dyDescent="0.2">
      <c r="A9" s="126" t="s">
        <v>0</v>
      </c>
    </row>
    <row r="10" spans="1:12" x14ac:dyDescent="0.2">
      <c r="A10" s="126"/>
      <c r="L10" s="127"/>
    </row>
    <row r="11" spans="1:12" x14ac:dyDescent="0.2">
      <c r="A11" s="128" t="s">
        <v>1</v>
      </c>
    </row>
    <row r="12" spans="1:12" x14ac:dyDescent="0.2">
      <c r="A12" s="126" t="s">
        <v>32</v>
      </c>
    </row>
    <row r="13" spans="1:12" x14ac:dyDescent="0.2">
      <c r="A13" s="126" t="s">
        <v>23</v>
      </c>
    </row>
    <row r="14" spans="1:12" x14ac:dyDescent="0.2">
      <c r="A14" s="126" t="s">
        <v>21</v>
      </c>
    </row>
    <row r="18" spans="1:12" ht="18" x14ac:dyDescent="0.2">
      <c r="A18" s="129" t="s">
        <v>33</v>
      </c>
    </row>
    <row r="19" spans="1:12" ht="18" x14ac:dyDescent="0.2">
      <c r="A19" s="129" t="s">
        <v>36</v>
      </c>
      <c r="I19" s="130"/>
      <c r="L19" s="127"/>
    </row>
    <row r="20" spans="1:12" x14ac:dyDescent="0.2">
      <c r="A20" s="131"/>
      <c r="L20" s="127"/>
    </row>
    <row r="21" spans="1:12" x14ac:dyDescent="0.2">
      <c r="A21" s="131"/>
      <c r="L21" s="127"/>
    </row>
    <row r="22" spans="1:12" ht="29.25" customHeight="1" x14ac:dyDescent="0.2">
      <c r="A22" s="183" t="s">
        <v>31</v>
      </c>
      <c r="B22" s="184"/>
      <c r="C22" s="184"/>
      <c r="D22" s="184"/>
      <c r="E22" s="185">
        <v>44851</v>
      </c>
      <c r="F22" s="186"/>
      <c r="G22" s="186"/>
      <c r="H22" s="186"/>
      <c r="I22" s="186"/>
      <c r="J22" s="186"/>
      <c r="K22" s="186"/>
      <c r="L22" s="187"/>
    </row>
    <row r="23" spans="1:12" x14ac:dyDescent="0.2">
      <c r="A23" s="126"/>
      <c r="E23" s="217" t="str">
        <f>IF(E24="","",IFERROR(VLOOKUP(E24,Förderliste!A:A,1,FALSE),"Diese Antragsnr. existiert nicht. Bitte überprüfen Sie Ihre Angaben mit der Förderliste."))</f>
        <v/>
      </c>
      <c r="F23" s="217"/>
      <c r="G23" s="217"/>
      <c r="H23" s="217"/>
      <c r="I23" s="217"/>
      <c r="J23" s="217"/>
      <c r="K23" s="217"/>
      <c r="L23" s="217"/>
    </row>
    <row r="24" spans="1:12" ht="29.25" customHeight="1" x14ac:dyDescent="0.2">
      <c r="A24" s="183" t="s">
        <v>34</v>
      </c>
      <c r="B24" s="184"/>
      <c r="C24" s="184"/>
      <c r="D24" s="184"/>
      <c r="E24" s="190"/>
      <c r="F24" s="190"/>
      <c r="G24" s="190"/>
      <c r="H24" s="190"/>
      <c r="I24" s="190"/>
      <c r="J24" s="190"/>
      <c r="K24" s="190"/>
      <c r="L24" s="190"/>
    </row>
    <row r="25" spans="1:12" ht="23.25" customHeight="1" x14ac:dyDescent="0.2">
      <c r="A25" s="184" t="s">
        <v>22</v>
      </c>
      <c r="B25" s="184"/>
      <c r="C25" s="184"/>
      <c r="D25" s="184"/>
      <c r="E25" s="191"/>
      <c r="F25" s="191"/>
      <c r="G25" s="191"/>
      <c r="H25" s="191"/>
      <c r="I25" s="191"/>
      <c r="J25" s="191"/>
      <c r="K25" s="191"/>
      <c r="L25" s="191"/>
    </row>
    <row r="26" spans="1:12" x14ac:dyDescent="0.2">
      <c r="A26" s="128"/>
    </row>
    <row r="27" spans="1:12" ht="23.25" customHeight="1" x14ac:dyDescent="0.2">
      <c r="A27" s="184" t="s">
        <v>35</v>
      </c>
      <c r="B27" s="184"/>
      <c r="C27" s="184"/>
      <c r="D27" s="184"/>
      <c r="E27" s="190" t="s">
        <v>38</v>
      </c>
      <c r="F27" s="190"/>
      <c r="G27" s="190"/>
      <c r="H27" s="190"/>
      <c r="I27" s="190"/>
      <c r="J27" s="190"/>
      <c r="K27" s="190"/>
      <c r="L27" s="190"/>
    </row>
    <row r="28" spans="1:12" ht="23.25" customHeight="1" x14ac:dyDescent="0.2">
      <c r="A28" s="184" t="s">
        <v>243</v>
      </c>
      <c r="B28" s="184"/>
      <c r="C28" s="184"/>
      <c r="D28" s="184"/>
      <c r="E28" s="194" t="str">
        <f>IFERROR(VLOOKUP($E$27,'Kontingente Schulträger'!C3:D137,2,FALSE),"")</f>
        <v/>
      </c>
      <c r="F28" s="194"/>
      <c r="G28" s="194"/>
      <c r="H28" s="194"/>
      <c r="I28" s="194"/>
      <c r="J28" s="194"/>
      <c r="K28" s="194"/>
      <c r="L28" s="194"/>
    </row>
    <row r="29" spans="1:12" ht="23.25" customHeight="1" x14ac:dyDescent="0.2">
      <c r="A29" s="184" t="s">
        <v>2</v>
      </c>
      <c r="B29" s="184"/>
      <c r="C29" s="184"/>
      <c r="D29" s="184"/>
      <c r="E29" s="191"/>
      <c r="F29" s="191"/>
      <c r="G29" s="191"/>
      <c r="H29" s="191"/>
      <c r="I29" s="191"/>
      <c r="J29" s="191"/>
      <c r="K29" s="191"/>
      <c r="L29" s="191"/>
    </row>
    <row r="30" spans="1:12" ht="23.25" customHeight="1" x14ac:dyDescent="0.2">
      <c r="A30" s="184" t="s">
        <v>16</v>
      </c>
      <c r="B30" s="184"/>
      <c r="C30" s="184"/>
      <c r="D30" s="184"/>
      <c r="E30" s="191"/>
      <c r="F30" s="191"/>
      <c r="G30" s="191"/>
      <c r="H30" s="191"/>
      <c r="I30" s="191"/>
      <c r="J30" s="191"/>
      <c r="K30" s="191"/>
      <c r="L30" s="191"/>
    </row>
    <row r="31" spans="1:12" ht="23.25" customHeight="1" x14ac:dyDescent="0.2">
      <c r="A31" s="184" t="s">
        <v>15</v>
      </c>
      <c r="B31" s="184"/>
      <c r="C31" s="184"/>
      <c r="D31" s="184"/>
      <c r="E31" s="191"/>
      <c r="F31" s="191"/>
      <c r="G31" s="191"/>
      <c r="H31" s="191"/>
      <c r="I31" s="191"/>
      <c r="J31" s="191"/>
      <c r="K31" s="191"/>
      <c r="L31" s="191"/>
    </row>
    <row r="32" spans="1:12" x14ac:dyDescent="0.2">
      <c r="A32" s="126"/>
    </row>
    <row r="33" spans="1:16" x14ac:dyDescent="0.2">
      <c r="A33" s="126"/>
      <c r="E33" s="220" t="str">
        <f>_xlfn.IFNA(IF(E35&gt;P35,"Bitte beachten Sie, dass der beantragte Abruf das Fördermittelvolumen überschreitet, welches laut der Förderliste für diese Maßnahme bewilligt wurde.",""),"")</f>
        <v/>
      </c>
      <c r="F33" s="220"/>
      <c r="G33" s="220"/>
      <c r="H33" s="220"/>
      <c r="I33" s="220"/>
      <c r="J33" s="220"/>
      <c r="K33" s="220"/>
      <c r="L33" s="220"/>
    </row>
    <row r="34" spans="1:16" x14ac:dyDescent="0.2">
      <c r="A34" s="128" t="s">
        <v>3</v>
      </c>
      <c r="E34" s="221"/>
      <c r="F34" s="221"/>
      <c r="G34" s="221"/>
      <c r="H34" s="221"/>
      <c r="I34" s="221"/>
      <c r="J34" s="221"/>
      <c r="K34" s="221"/>
      <c r="L34" s="221"/>
      <c r="P34" s="177" t="str">
        <f>IF(E24="","",IFERROR(VLOOKUP(E24,Förderliste!A:A,1,FALSE),"fehlt"))</f>
        <v/>
      </c>
    </row>
    <row r="35" spans="1:16" ht="27" customHeight="1" x14ac:dyDescent="0.25">
      <c r="A35" s="184" t="s">
        <v>6</v>
      </c>
      <c r="B35" s="184"/>
      <c r="C35" s="184"/>
      <c r="D35" s="184"/>
      <c r="E35" s="219"/>
      <c r="F35" s="219"/>
      <c r="G35" s="219"/>
      <c r="H35" s="219"/>
      <c r="I35" s="219"/>
      <c r="J35" s="219"/>
      <c r="K35" s="219"/>
      <c r="L35" s="219"/>
      <c r="P35" s="132" t="e">
        <f>VLOOKUP(Abruf!E24,Förderliste!A:F,6,FALSE)</f>
        <v>#N/A</v>
      </c>
    </row>
    <row r="36" spans="1:16" ht="27" customHeight="1" x14ac:dyDescent="0.2">
      <c r="A36" s="192" t="s">
        <v>427</v>
      </c>
      <c r="B36" s="192"/>
      <c r="C36" s="192"/>
      <c r="D36" s="192"/>
      <c r="E36" s="193">
        <f>ROUNDDOWN(E35*0.7,2)</f>
        <v>0</v>
      </c>
      <c r="F36" s="193"/>
      <c r="G36" s="193"/>
      <c r="H36" s="193"/>
      <c r="I36" s="193"/>
      <c r="J36" s="193"/>
      <c r="K36" s="193"/>
      <c r="L36" s="193"/>
    </row>
    <row r="37" spans="1:16" ht="27" customHeight="1" x14ac:dyDescent="0.2">
      <c r="A37" s="192" t="s">
        <v>428</v>
      </c>
      <c r="B37" s="192"/>
      <c r="C37" s="192"/>
      <c r="D37" s="192"/>
      <c r="E37" s="193">
        <f>E35-E36</f>
        <v>0</v>
      </c>
      <c r="F37" s="193"/>
      <c r="G37" s="193"/>
      <c r="H37" s="193"/>
      <c r="I37" s="193"/>
      <c r="J37" s="193"/>
      <c r="K37" s="193"/>
      <c r="L37" s="193"/>
    </row>
    <row r="38" spans="1:16" x14ac:dyDescent="0.2">
      <c r="A38" s="126"/>
    </row>
    <row r="39" spans="1:16" ht="33" customHeight="1" x14ac:dyDescent="0.2">
      <c r="A39" s="188" t="s">
        <v>253</v>
      </c>
      <c r="B39" s="188"/>
      <c r="C39" s="188"/>
      <c r="D39" s="188"/>
      <c r="E39" s="188"/>
      <c r="F39" s="188"/>
      <c r="G39" s="188"/>
      <c r="H39" s="188"/>
      <c r="I39" s="188"/>
      <c r="J39" s="188"/>
      <c r="K39" s="188"/>
      <c r="L39" s="188"/>
    </row>
    <row r="40" spans="1:16" x14ac:dyDescent="0.2">
      <c r="A40" s="189" t="s">
        <v>244</v>
      </c>
      <c r="B40" s="189"/>
      <c r="C40" s="189"/>
      <c r="D40" s="189"/>
      <c r="E40" s="189"/>
      <c r="F40" s="189"/>
      <c r="G40" s="189"/>
      <c r="H40" s="189"/>
      <c r="I40" s="189"/>
      <c r="J40" s="189"/>
      <c r="K40" s="189"/>
      <c r="L40" s="189"/>
    </row>
    <row r="41" spans="1:16" x14ac:dyDescent="0.2">
      <c r="A41" s="126"/>
    </row>
    <row r="42" spans="1:16" ht="21.75" customHeight="1" x14ac:dyDescent="0.2">
      <c r="A42" s="133" t="s">
        <v>4</v>
      </c>
    </row>
    <row r="43" spans="1:16" ht="23.25" customHeight="1" x14ac:dyDescent="0.2">
      <c r="A43" s="218" t="s">
        <v>12</v>
      </c>
      <c r="B43" s="218"/>
      <c r="C43" s="218"/>
      <c r="D43" s="218"/>
      <c r="E43" s="191"/>
      <c r="F43" s="191"/>
      <c r="G43" s="191"/>
      <c r="H43" s="191"/>
      <c r="I43" s="191"/>
      <c r="J43" s="191"/>
      <c r="K43" s="191"/>
      <c r="L43" s="191"/>
    </row>
    <row r="44" spans="1:16" ht="23.25" customHeight="1" x14ac:dyDescent="0.2">
      <c r="A44" s="218" t="s">
        <v>13</v>
      </c>
      <c r="B44" s="218"/>
      <c r="C44" s="218"/>
      <c r="D44" s="218"/>
      <c r="E44" s="191"/>
      <c r="F44" s="191"/>
      <c r="G44" s="191"/>
      <c r="H44" s="191"/>
      <c r="I44" s="191"/>
      <c r="J44" s="191"/>
      <c r="K44" s="191"/>
      <c r="L44" s="191"/>
    </row>
    <row r="45" spans="1:16" ht="23.25" customHeight="1" x14ac:dyDescent="0.2">
      <c r="A45" s="218" t="s">
        <v>14</v>
      </c>
      <c r="B45" s="218"/>
      <c r="C45" s="218"/>
      <c r="D45" s="218"/>
      <c r="E45" s="191"/>
      <c r="F45" s="191"/>
      <c r="G45" s="191"/>
      <c r="H45" s="191"/>
      <c r="I45" s="191"/>
      <c r="J45" s="191"/>
      <c r="K45" s="191"/>
      <c r="L45" s="191"/>
    </row>
    <row r="46" spans="1:16" x14ac:dyDescent="0.2">
      <c r="A46" s="134" t="s">
        <v>242</v>
      </c>
    </row>
    <row r="48" spans="1:16" x14ac:dyDescent="0.2">
      <c r="A48" s="126"/>
    </row>
    <row r="49" spans="1:12" x14ac:dyDescent="0.2">
      <c r="A49" s="128" t="s">
        <v>26</v>
      </c>
      <c r="L49" s="3" t="b">
        <v>0</v>
      </c>
    </row>
    <row r="50" spans="1:12" x14ac:dyDescent="0.2">
      <c r="A50" s="128" t="s">
        <v>27</v>
      </c>
      <c r="L50" s="135"/>
    </row>
    <row r="51" spans="1:12" ht="15" x14ac:dyDescent="0.25">
      <c r="A51" s="136" t="s">
        <v>28</v>
      </c>
      <c r="L51" s="137"/>
    </row>
    <row r="52" spans="1:12" ht="15" x14ac:dyDescent="0.25">
      <c r="A52" s="136"/>
    </row>
    <row r="53" spans="1:12" x14ac:dyDescent="0.2">
      <c r="A53" s="128" t="s">
        <v>25</v>
      </c>
      <c r="L53" s="3" t="b">
        <v>0</v>
      </c>
    </row>
    <row r="54" spans="1:12" x14ac:dyDescent="0.2">
      <c r="A54" s="128" t="s">
        <v>29</v>
      </c>
      <c r="L54" s="135"/>
    </row>
    <row r="55" spans="1:12" x14ac:dyDescent="0.2">
      <c r="A55" s="128" t="s">
        <v>30</v>
      </c>
      <c r="L55" s="137"/>
    </row>
    <row r="56" spans="1:12" x14ac:dyDescent="0.2">
      <c r="A56" s="128" t="s">
        <v>24</v>
      </c>
      <c r="L56" s="138"/>
    </row>
    <row r="57" spans="1:12" x14ac:dyDescent="0.2">
      <c r="A57" s="128"/>
    </row>
    <row r="58" spans="1:12" ht="14.25" customHeight="1" x14ac:dyDescent="0.2">
      <c r="A58" s="204" t="s">
        <v>7</v>
      </c>
      <c r="B58" s="205"/>
      <c r="C58" s="205"/>
      <c r="D58" s="206"/>
      <c r="E58" s="216" t="s">
        <v>8</v>
      </c>
      <c r="F58" s="216"/>
      <c r="G58" s="216"/>
      <c r="H58" s="216"/>
      <c r="I58" s="216"/>
      <c r="J58" s="216"/>
      <c r="K58" s="216"/>
      <c r="L58" s="216"/>
    </row>
    <row r="59" spans="1:12" ht="15" customHeight="1" x14ac:dyDescent="0.2">
      <c r="A59" s="207"/>
      <c r="B59" s="208"/>
      <c r="C59" s="208"/>
      <c r="D59" s="209"/>
      <c r="E59" s="216"/>
      <c r="F59" s="216"/>
      <c r="G59" s="216"/>
      <c r="H59" s="216"/>
      <c r="I59" s="216"/>
      <c r="J59" s="216"/>
      <c r="K59" s="216"/>
      <c r="L59" s="216"/>
    </row>
    <row r="60" spans="1:12" ht="15" customHeight="1" x14ac:dyDescent="0.2">
      <c r="A60" s="207"/>
      <c r="B60" s="208"/>
      <c r="C60" s="208"/>
      <c r="D60" s="209"/>
      <c r="E60" s="216"/>
      <c r="F60" s="216"/>
      <c r="G60" s="216"/>
      <c r="H60" s="216"/>
      <c r="I60" s="216"/>
      <c r="J60" s="216"/>
      <c r="K60" s="216"/>
      <c r="L60" s="216"/>
    </row>
    <row r="61" spans="1:12" ht="15.75" customHeight="1" x14ac:dyDescent="0.2">
      <c r="A61" s="207"/>
      <c r="B61" s="208"/>
      <c r="C61" s="208"/>
      <c r="D61" s="209"/>
      <c r="E61" s="216"/>
      <c r="F61" s="216"/>
      <c r="G61" s="216"/>
      <c r="H61" s="216"/>
      <c r="I61" s="216"/>
      <c r="J61" s="216"/>
      <c r="K61" s="216"/>
      <c r="L61" s="216"/>
    </row>
    <row r="62" spans="1:12" ht="14.25" customHeight="1" x14ac:dyDescent="0.2">
      <c r="A62" s="207"/>
      <c r="B62" s="208"/>
      <c r="C62" s="208"/>
      <c r="D62" s="209"/>
      <c r="E62" s="195" t="s">
        <v>9</v>
      </c>
      <c r="F62" s="196"/>
      <c r="G62" s="196"/>
      <c r="H62" s="197"/>
      <c r="I62" s="195" t="s">
        <v>10</v>
      </c>
      <c r="J62" s="196"/>
      <c r="K62" s="196"/>
      <c r="L62" s="197"/>
    </row>
    <row r="63" spans="1:12" ht="15" customHeight="1" x14ac:dyDescent="0.2">
      <c r="A63" s="207"/>
      <c r="B63" s="208"/>
      <c r="C63" s="208"/>
      <c r="D63" s="209"/>
      <c r="E63" s="198"/>
      <c r="F63" s="199"/>
      <c r="G63" s="199"/>
      <c r="H63" s="200"/>
      <c r="I63" s="198"/>
      <c r="J63" s="199"/>
      <c r="K63" s="199"/>
      <c r="L63" s="200"/>
    </row>
    <row r="64" spans="1:12" ht="15.75" customHeight="1" x14ac:dyDescent="0.2">
      <c r="A64" s="207"/>
      <c r="B64" s="208"/>
      <c r="C64" s="208"/>
      <c r="D64" s="209"/>
      <c r="E64" s="201"/>
      <c r="F64" s="202"/>
      <c r="G64" s="202"/>
      <c r="H64" s="203"/>
      <c r="I64" s="201"/>
      <c r="J64" s="202"/>
      <c r="K64" s="202"/>
      <c r="L64" s="203"/>
    </row>
    <row r="65" spans="1:12" ht="15" customHeight="1" x14ac:dyDescent="0.2">
      <c r="A65" s="207"/>
      <c r="B65" s="208"/>
      <c r="C65" s="208"/>
      <c r="D65" s="209"/>
      <c r="E65" s="216" t="s">
        <v>11</v>
      </c>
      <c r="F65" s="216"/>
      <c r="G65" s="216"/>
      <c r="H65" s="216"/>
      <c r="I65" s="216"/>
      <c r="J65" s="216"/>
      <c r="K65" s="216"/>
      <c r="L65" s="216"/>
    </row>
    <row r="66" spans="1:12" ht="15" customHeight="1" x14ac:dyDescent="0.2">
      <c r="A66" s="207"/>
      <c r="B66" s="208"/>
      <c r="C66" s="208"/>
      <c r="D66" s="209"/>
      <c r="E66" s="216"/>
      <c r="F66" s="216"/>
      <c r="G66" s="216"/>
      <c r="H66" s="216"/>
      <c r="I66" s="216"/>
      <c r="J66" s="216"/>
      <c r="K66" s="216"/>
      <c r="L66" s="216"/>
    </row>
    <row r="67" spans="1:12" ht="15" customHeight="1" x14ac:dyDescent="0.2">
      <c r="A67" s="207"/>
      <c r="B67" s="208"/>
      <c r="C67" s="208"/>
      <c r="D67" s="209"/>
      <c r="E67" s="216"/>
      <c r="F67" s="216"/>
      <c r="G67" s="216"/>
      <c r="H67" s="216"/>
      <c r="I67" s="216"/>
      <c r="J67" s="216"/>
      <c r="K67" s="216"/>
      <c r="L67" s="216"/>
    </row>
    <row r="68" spans="1:12" ht="15" customHeight="1" x14ac:dyDescent="0.2">
      <c r="A68" s="207"/>
      <c r="B68" s="208"/>
      <c r="C68" s="208"/>
      <c r="D68" s="209"/>
      <c r="E68" s="216"/>
      <c r="F68" s="216"/>
      <c r="G68" s="216"/>
      <c r="H68" s="216"/>
      <c r="I68" s="216"/>
      <c r="J68" s="216"/>
      <c r="K68" s="216"/>
      <c r="L68" s="216"/>
    </row>
    <row r="69" spans="1:12" ht="14.25" customHeight="1" x14ac:dyDescent="0.2">
      <c r="A69" s="195" t="s">
        <v>429</v>
      </c>
      <c r="B69" s="196"/>
      <c r="C69" s="196"/>
      <c r="D69" s="197"/>
      <c r="E69" s="195" t="s">
        <v>9</v>
      </c>
      <c r="F69" s="196"/>
      <c r="G69" s="196"/>
      <c r="H69" s="197"/>
      <c r="I69" s="195" t="s">
        <v>10</v>
      </c>
      <c r="J69" s="196"/>
      <c r="K69" s="196"/>
      <c r="L69" s="197"/>
    </row>
    <row r="70" spans="1:12" ht="15" customHeight="1" x14ac:dyDescent="0.2">
      <c r="A70" s="210"/>
      <c r="B70" s="211"/>
      <c r="C70" s="211"/>
      <c r="D70" s="212"/>
      <c r="E70" s="198"/>
      <c r="F70" s="199"/>
      <c r="G70" s="199"/>
      <c r="H70" s="200"/>
      <c r="I70" s="198"/>
      <c r="J70" s="199"/>
      <c r="K70" s="199"/>
      <c r="L70" s="200"/>
    </row>
    <row r="71" spans="1:12" ht="15" customHeight="1" x14ac:dyDescent="0.2">
      <c r="A71" s="213"/>
      <c r="B71" s="214"/>
      <c r="C71" s="214"/>
      <c r="D71" s="215"/>
      <c r="E71" s="201"/>
      <c r="F71" s="202"/>
      <c r="G71" s="202"/>
      <c r="H71" s="203"/>
      <c r="I71" s="201"/>
      <c r="J71" s="202"/>
      <c r="K71" s="202"/>
      <c r="L71" s="203"/>
    </row>
    <row r="73" spans="1:12" ht="15" x14ac:dyDescent="0.25">
      <c r="A73" s="139" t="s">
        <v>245</v>
      </c>
    </row>
    <row r="74" spans="1:12" ht="15" x14ac:dyDescent="0.25">
      <c r="A74" s="139" t="s">
        <v>247</v>
      </c>
    </row>
    <row r="75" spans="1:12" ht="15" x14ac:dyDescent="0.25">
      <c r="A75" s="139" t="s">
        <v>246</v>
      </c>
    </row>
  </sheetData>
  <sheetProtection algorithmName="SHA-512" hashValue="vMhjziSD4q5Msiu0wWsCo/oOZEsO/JT8Fd87CCOm1FUFkue+Kyr12NOhw+SBGPB70y6MWwvFLQ4zd5Wg5/qDUA==" saltValue="ZE6UFieUjwbSOqAS8qxI8A==" spinCount="100000" sheet="1" objects="1" scenarios="1" selectLockedCells="1"/>
  <mergeCells count="45">
    <mergeCell ref="E23:L23"/>
    <mergeCell ref="A44:D44"/>
    <mergeCell ref="E44:L44"/>
    <mergeCell ref="A45:D45"/>
    <mergeCell ref="E45:L45"/>
    <mergeCell ref="A30:D30"/>
    <mergeCell ref="E30:L30"/>
    <mergeCell ref="A31:D31"/>
    <mergeCell ref="E31:L31"/>
    <mergeCell ref="A35:D35"/>
    <mergeCell ref="E35:L35"/>
    <mergeCell ref="A37:D37"/>
    <mergeCell ref="E37:L37"/>
    <mergeCell ref="A43:D43"/>
    <mergeCell ref="E43:L43"/>
    <mergeCell ref="E33:L34"/>
    <mergeCell ref="E69:H69"/>
    <mergeCell ref="I69:L69"/>
    <mergeCell ref="E70:H71"/>
    <mergeCell ref="I70:L71"/>
    <mergeCell ref="A58:D68"/>
    <mergeCell ref="A69:D69"/>
    <mergeCell ref="A70:D71"/>
    <mergeCell ref="E58:L61"/>
    <mergeCell ref="E65:L68"/>
    <mergeCell ref="I62:L62"/>
    <mergeCell ref="E62:H62"/>
    <mergeCell ref="E63:H64"/>
    <mergeCell ref="I63:L64"/>
    <mergeCell ref="A22:D22"/>
    <mergeCell ref="E22:L22"/>
    <mergeCell ref="A39:L39"/>
    <mergeCell ref="A40:L40"/>
    <mergeCell ref="A27:D27"/>
    <mergeCell ref="E27:L27"/>
    <mergeCell ref="A29:D29"/>
    <mergeCell ref="E29:L29"/>
    <mergeCell ref="A24:D24"/>
    <mergeCell ref="E24:L24"/>
    <mergeCell ref="A25:D25"/>
    <mergeCell ref="E25:L25"/>
    <mergeCell ref="A36:D36"/>
    <mergeCell ref="E36:L36"/>
    <mergeCell ref="A28:D28"/>
    <mergeCell ref="E28:L28"/>
  </mergeCells>
  <conditionalFormatting sqref="L49:L51">
    <cfRule type="expression" dxfId="18" priority="4">
      <formula>$L$49=TRUE</formula>
    </cfRule>
  </conditionalFormatting>
  <conditionalFormatting sqref="L53:L55">
    <cfRule type="expression" dxfId="17" priority="3">
      <formula>$L$53=TRUE</formula>
    </cfRule>
  </conditionalFormatting>
  <conditionalFormatting sqref="E33:L34">
    <cfRule type="expression" dxfId="16" priority="2">
      <formula>AND($E$35&gt;$P$35)</formula>
    </cfRule>
  </conditionalFormatting>
  <conditionalFormatting sqref="E23:L23">
    <cfRule type="expression" dxfId="15" priority="1">
      <formula>$P$34="fehlt"</formula>
    </cfRule>
  </conditionalFormatting>
  <dataValidations count="9">
    <dataValidation allowBlank="1" showInputMessage="1" showErrorMessage="1" promptTitle="Bitte beachten Sie:" prompt="Der Landeszuschuss beträgt mind. 30 % der beantragten Förderung." sqref="E37:L37"/>
    <dataValidation allowBlank="1" showInputMessage="1" showErrorMessage="1" promptTitle="Bitte beachten Sie:" prompt="Der Bundeszuschuss beträgt max. 70 % der beantragten Förderung." sqref="E36:L36"/>
    <dataValidation type="decimal" operator="greaterThan" allowBlank="1" showInputMessage="1" showErrorMessage="1" promptTitle="Bitte beachten Sie:" prompt="Geben Sie hier den gewünschten Abrufbetrag ein." sqref="E35:L35">
      <formula1>0</formula1>
    </dataValidation>
    <dataValidation type="date" operator="greaterThan" allowBlank="1" showInputMessage="1" showErrorMessage="1" sqref="A70:D71">
      <formula1>44287</formula1>
    </dataValidation>
    <dataValidation allowBlank="1" showInputMessage="1" showErrorMessage="1" promptTitle="Bitte beachten Sie:" prompt="Geben Sie hier den Namen des Ansprechpartners für das Förderprogramm beim Schulträger an, der für Rückfragen zur Verfügung steht. _x000a_Bitte geben Sie nur einen Namen in das Feld ein!" sqref="E29:L29"/>
    <dataValidation allowBlank="1" showInputMessage="1" showErrorMessage="1" promptTitle="Bitte beachten Sie:" prompt="Geben Sie hier die Telefonnummer des Ansprechpartners für das Förderprogramm beim Schulträger an,  der für Rückfragen zur Verfügung steht. _x000a_Bitte geben Sie nur eine Telefonnummer in das Feld ein!" sqref="E30:L30"/>
    <dataValidation allowBlank="1" showInputMessage="1" showErrorMessage="1" promptTitle="Bitte beachten Sie:" prompt="Geben Sie hier E-Mail-Adresse des Ansprechpartners für das Förderprogramm beim Schulträger an, der für Rückfragen zur Verfügung steht. _x000a_Bitte geben Sie nur eine E-Mail-Adresse in das Feld ein!" sqref="E31:L31"/>
    <dataValidation allowBlank="1" showInputMessage="1" showErrorMessage="1" promptTitle="Bitte beachten Sie:" prompt="Geben Sie hier die Kurzbeschreibung der Maßnahme laut der Förderliste bzw. dem Antrag ein." sqref="E25:L25"/>
    <dataValidation allowBlank="1" showInputMessage="1" showErrorMessage="1" promptTitle="Bitte beachten Sie:" prompt="Bitte geben Sie hier_x000a_die 8-stellige Antragsnummer laut_x000a_der Förderliste ein." sqref="E24:L24"/>
  </dataValidations>
  <printOptions horizontalCentered="1"/>
  <pageMargins left="0.39370078740157483" right="0.39370078740157483" top="0.39370078740157483" bottom="0.39370078740157483" header="0.31496062992125984" footer="0.31496062992125984"/>
  <pageSetup paperSize="9" scale="67" orientation="portrait" r:id="rId1"/>
  <ignoredErrors>
    <ignoredError sqref="E2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11</xdr:col>
                    <xdr:colOff>228600</xdr:colOff>
                    <xdr:row>52</xdr:row>
                    <xdr:rowOff>123825</xdr:rowOff>
                  </from>
                  <to>
                    <xdr:col>11</xdr:col>
                    <xdr:colOff>533400</xdr:colOff>
                    <xdr:row>54</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11</xdr:col>
                    <xdr:colOff>219075</xdr:colOff>
                    <xdr:row>48</xdr:row>
                    <xdr:rowOff>133350</xdr:rowOff>
                  </from>
                  <to>
                    <xdr:col>11</xdr:col>
                    <xdr:colOff>523875</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Tranchen!$A$1:$A$2</xm:f>
          </x14:formula1>
          <xm:sqref>E22:L22</xm:sqref>
        </x14:dataValidation>
        <x14:dataValidation type="list" allowBlank="1" showInputMessage="1" showErrorMessage="1">
          <x14:formula1>
            <xm:f>'Kontingente Schulträger'!$C$2:$C$137</xm:f>
          </x14:formula1>
          <xm:sqref>E27:L27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5"/>
  <sheetViews>
    <sheetView zoomScale="90" zoomScaleNormal="90" workbookViewId="0">
      <selection activeCell="C4" sqref="C4"/>
    </sheetView>
  </sheetViews>
  <sheetFormatPr baseColWidth="10" defaultRowHeight="12.75" x14ac:dyDescent="0.2"/>
  <cols>
    <col min="1" max="1" width="12" style="96" bestFit="1" customWidth="1"/>
    <col min="2" max="2" width="19" style="96" customWidth="1"/>
    <col min="3" max="3" width="44.5703125" style="96" customWidth="1"/>
    <col min="4" max="4" width="35.85546875" style="96" bestFit="1" customWidth="1"/>
    <col min="5" max="5" width="23.28515625" style="96" customWidth="1"/>
    <col min="6" max="6" width="24.42578125" style="96" customWidth="1"/>
    <col min="7" max="16384" width="11.42578125" style="96"/>
  </cols>
  <sheetData>
    <row r="1" spans="1:6" ht="15.75" x14ac:dyDescent="0.25">
      <c r="A1" s="95" t="s">
        <v>430</v>
      </c>
    </row>
    <row r="2" spans="1:6" s="95" customFormat="1" ht="15.75" x14ac:dyDescent="0.25">
      <c r="A2" s="97" t="s">
        <v>431</v>
      </c>
      <c r="B2" s="97"/>
      <c r="C2" s="97"/>
    </row>
    <row r="4" spans="1:6" s="95" customFormat="1" ht="15.75" x14ac:dyDescent="0.25">
      <c r="B4" s="95" t="s">
        <v>432</v>
      </c>
      <c r="C4" s="123" t="str">
        <f>IFERROR(Abruf!E24&amp;"   "&amp;Abruf!E25,"")</f>
        <v xml:space="preserve">   </v>
      </c>
      <c r="D4" s="123"/>
      <c r="E4" s="123"/>
      <c r="F4" s="123"/>
    </row>
    <row r="5" spans="1:6" ht="13.5" thickBot="1" x14ac:dyDescent="0.25"/>
    <row r="6" spans="1:6" ht="15" x14ac:dyDescent="0.2">
      <c r="A6" s="98" t="s">
        <v>433</v>
      </c>
      <c r="B6" s="99" t="s">
        <v>434</v>
      </c>
      <c r="C6" s="99" t="s">
        <v>435</v>
      </c>
      <c r="D6" s="99" t="s">
        <v>436</v>
      </c>
      <c r="E6" s="99" t="s">
        <v>437</v>
      </c>
      <c r="F6" s="100" t="s">
        <v>438</v>
      </c>
    </row>
    <row r="7" spans="1:6" ht="50.45" customHeight="1" thickBot="1" x14ac:dyDescent="0.3">
      <c r="A7" s="101"/>
      <c r="B7" s="102"/>
      <c r="C7" s="103" t="s">
        <v>439</v>
      </c>
      <c r="D7" s="104" t="s">
        <v>440</v>
      </c>
      <c r="E7" s="104" t="s">
        <v>441</v>
      </c>
      <c r="F7" s="105"/>
    </row>
    <row r="8" spans="1:6" s="109" customFormat="1" ht="30" customHeight="1" x14ac:dyDescent="0.2">
      <c r="A8" s="106"/>
      <c r="B8" s="107"/>
      <c r="C8" s="106"/>
      <c r="D8" s="106"/>
      <c r="E8" s="108"/>
      <c r="F8" s="106"/>
    </row>
    <row r="9" spans="1:6" s="109" customFormat="1" ht="30" customHeight="1" x14ac:dyDescent="0.2">
      <c r="A9" s="106"/>
      <c r="B9" s="107"/>
      <c r="C9" s="106"/>
      <c r="D9" s="106"/>
      <c r="E9" s="108"/>
      <c r="F9" s="106"/>
    </row>
    <row r="10" spans="1:6" s="109" customFormat="1" ht="30" customHeight="1" x14ac:dyDescent="0.2">
      <c r="A10" s="106"/>
      <c r="B10" s="107"/>
      <c r="C10" s="106"/>
      <c r="D10" s="106"/>
      <c r="E10" s="108"/>
      <c r="F10" s="106"/>
    </row>
    <row r="11" spans="1:6" s="109" customFormat="1" ht="30" customHeight="1" x14ac:dyDescent="0.2">
      <c r="A11" s="106"/>
      <c r="B11" s="107"/>
      <c r="C11" s="106"/>
      <c r="D11" s="106"/>
      <c r="E11" s="108"/>
      <c r="F11" s="106"/>
    </row>
    <row r="12" spans="1:6" s="109" customFormat="1" ht="30" customHeight="1" x14ac:dyDescent="0.2">
      <c r="A12" s="106"/>
      <c r="B12" s="107"/>
      <c r="C12" s="106"/>
      <c r="D12" s="106"/>
      <c r="E12" s="108"/>
      <c r="F12" s="106"/>
    </row>
    <row r="13" spans="1:6" s="109" customFormat="1" ht="30" customHeight="1" x14ac:dyDescent="0.2">
      <c r="A13" s="106"/>
      <c r="B13" s="107"/>
      <c r="C13" s="106"/>
      <c r="D13" s="106"/>
      <c r="E13" s="108"/>
      <c r="F13" s="106"/>
    </row>
    <row r="14" spans="1:6" s="109" customFormat="1" ht="30" customHeight="1" x14ac:dyDescent="0.2">
      <c r="A14" s="106"/>
      <c r="B14" s="107"/>
      <c r="C14" s="106"/>
      <c r="D14" s="106"/>
      <c r="E14" s="108"/>
      <c r="F14" s="106"/>
    </row>
    <row r="15" spans="1:6" s="109" customFormat="1" ht="30" customHeight="1" x14ac:dyDescent="0.2">
      <c r="A15" s="106"/>
      <c r="B15" s="107"/>
      <c r="C15" s="106"/>
      <c r="D15" s="106"/>
      <c r="E15" s="108"/>
      <c r="F15" s="106"/>
    </row>
    <row r="16" spans="1:6" s="109" customFormat="1" ht="30" customHeight="1" x14ac:dyDescent="0.2">
      <c r="A16" s="106"/>
      <c r="B16" s="107"/>
      <c r="C16" s="106"/>
      <c r="D16" s="106"/>
      <c r="E16" s="108"/>
      <c r="F16" s="106"/>
    </row>
    <row r="17" spans="1:6" s="109" customFormat="1" ht="30" customHeight="1" x14ac:dyDescent="0.2">
      <c r="A17" s="106"/>
      <c r="B17" s="107"/>
      <c r="C17" s="106"/>
      <c r="D17" s="106"/>
      <c r="E17" s="108"/>
      <c r="F17" s="106"/>
    </row>
    <row r="18" spans="1:6" s="109" customFormat="1" ht="30" customHeight="1" x14ac:dyDescent="0.2">
      <c r="A18" s="106"/>
      <c r="B18" s="107"/>
      <c r="C18" s="106"/>
      <c r="D18" s="106"/>
      <c r="E18" s="108"/>
      <c r="F18" s="106"/>
    </row>
    <row r="19" spans="1:6" x14ac:dyDescent="0.2">
      <c r="D19" s="110" t="s">
        <v>442</v>
      </c>
      <c r="E19" s="111">
        <f>SUM(E8:E18)</f>
        <v>0</v>
      </c>
    </row>
    <row r="21" spans="1:6" x14ac:dyDescent="0.2">
      <c r="D21" s="96" t="s">
        <v>443</v>
      </c>
      <c r="F21" s="112" t="s">
        <v>444</v>
      </c>
    </row>
    <row r="22" spans="1:6" x14ac:dyDescent="0.2">
      <c r="D22" s="96" t="s">
        <v>445</v>
      </c>
      <c r="F22" s="112" t="s">
        <v>444</v>
      </c>
    </row>
    <row r="23" spans="1:6" x14ac:dyDescent="0.2">
      <c r="F23" s="112"/>
    </row>
    <row r="24" spans="1:6" x14ac:dyDescent="0.2">
      <c r="D24" s="113" t="s">
        <v>446</v>
      </c>
      <c r="E24" s="113" t="s">
        <v>447</v>
      </c>
    </row>
    <row r="25" spans="1:6" ht="75" x14ac:dyDescent="0.25">
      <c r="C25" s="114" t="s">
        <v>448</v>
      </c>
      <c r="D25" s="115"/>
      <c r="E25" s="115"/>
    </row>
  </sheetData>
  <pageMargins left="0.31496062992125984" right="0.31496062992125984" top="0.39370078740157483" bottom="0.39370078740157483" header="0.31496062992125984" footer="0.31496062992125984"/>
  <pageSetup paperSize="9" scale="88" fitToHeight="0" orientation="landscape" r:id="rId1"/>
  <headerFooter>
    <oddFooter>&amp;L&amp;P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A2" sqref="A2:XFD2"/>
    </sheetView>
  </sheetViews>
  <sheetFormatPr baseColWidth="10" defaultColWidth="9.140625" defaultRowHeight="15" x14ac:dyDescent="0.25"/>
  <cols>
    <col min="1" max="1" width="24.140625" style="2" bestFit="1" customWidth="1"/>
    <col min="2" max="2" width="25.7109375" style="2" bestFit="1" customWidth="1"/>
    <col min="3" max="3" width="27.140625" style="2" customWidth="1"/>
    <col min="4" max="4" width="18.85546875" style="2" bestFit="1" customWidth="1"/>
    <col min="5" max="5" width="25.28515625" style="2" bestFit="1" customWidth="1"/>
    <col min="6" max="7" width="8.85546875" style="2" customWidth="1"/>
    <col min="8" max="8" width="18.85546875" style="2" customWidth="1"/>
    <col min="9" max="9" width="18.85546875" style="2" bestFit="1" customWidth="1"/>
    <col min="10" max="10" width="17.85546875" style="2" bestFit="1" customWidth="1"/>
    <col min="11" max="11" width="17.7109375" style="2" bestFit="1" customWidth="1"/>
    <col min="12" max="12" width="11.85546875" style="2" bestFit="1" customWidth="1"/>
    <col min="13" max="13" width="11" style="2" customWidth="1"/>
    <col min="14" max="14" width="11.42578125" style="2" bestFit="1" customWidth="1"/>
    <col min="15" max="16" width="18.85546875" style="2" customWidth="1"/>
    <col min="17" max="17" width="23.85546875" style="2" bestFit="1" customWidth="1"/>
    <col min="18" max="18" width="17.140625" style="2" bestFit="1" customWidth="1"/>
    <col min="19" max="19" width="23.85546875" style="2" bestFit="1" customWidth="1"/>
    <col min="20" max="21" width="18.85546875" style="2" bestFit="1" customWidth="1"/>
    <col min="22" max="16384" width="9.140625" style="2"/>
  </cols>
  <sheetData>
    <row r="1" spans="1:24" s="6" customFormat="1" ht="15" customHeight="1" x14ac:dyDescent="0.25">
      <c r="A1" s="13" t="s">
        <v>5</v>
      </c>
      <c r="B1" s="13" t="s">
        <v>252</v>
      </c>
      <c r="C1" s="13" t="s">
        <v>243</v>
      </c>
      <c r="D1" s="13" t="s">
        <v>35</v>
      </c>
      <c r="E1" s="13" t="s">
        <v>2</v>
      </c>
      <c r="F1" s="13" t="s">
        <v>16</v>
      </c>
      <c r="G1" s="13" t="s">
        <v>15</v>
      </c>
      <c r="H1" s="13" t="s">
        <v>251</v>
      </c>
      <c r="I1" s="13" t="s">
        <v>248</v>
      </c>
      <c r="J1" s="13" t="s">
        <v>249</v>
      </c>
      <c r="K1" s="13" t="s">
        <v>250</v>
      </c>
      <c r="L1" s="13" t="s">
        <v>12</v>
      </c>
      <c r="M1" s="13" t="s">
        <v>13</v>
      </c>
      <c r="N1" s="13" t="s">
        <v>14</v>
      </c>
      <c r="O1" s="13" t="s">
        <v>254</v>
      </c>
      <c r="P1" s="13" t="s">
        <v>255</v>
      </c>
      <c r="Q1" s="14" t="s">
        <v>17</v>
      </c>
      <c r="R1" s="14" t="s">
        <v>18</v>
      </c>
      <c r="S1" s="14" t="s">
        <v>19</v>
      </c>
      <c r="T1" s="14" t="s">
        <v>20</v>
      </c>
      <c r="U1" s="14" t="s">
        <v>429</v>
      </c>
      <c r="V1" s="7"/>
      <c r="W1" s="7"/>
      <c r="X1" s="7"/>
    </row>
    <row r="2" spans="1:24" s="12" customFormat="1" x14ac:dyDescent="0.25">
      <c r="A2" s="8">
        <f>Abruf!E24</f>
        <v>0</v>
      </c>
      <c r="B2" s="8">
        <f>Abruf!E25</f>
        <v>0</v>
      </c>
      <c r="C2" s="8" t="str">
        <f>Abruf!E28</f>
        <v/>
      </c>
      <c r="D2" s="8" t="str">
        <f>Abruf!E27</f>
        <v>-Bitte auswählen-</v>
      </c>
      <c r="E2" s="8">
        <f>Abruf!E29</f>
        <v>0</v>
      </c>
      <c r="F2" s="8">
        <f>Abruf!E30</f>
        <v>0</v>
      </c>
      <c r="G2" s="8">
        <f>Abruf!E31</f>
        <v>0</v>
      </c>
      <c r="H2" s="9">
        <f>Abruf!E22</f>
        <v>44851</v>
      </c>
      <c r="I2" s="10">
        <f>Abruf!E35</f>
        <v>0</v>
      </c>
      <c r="J2" s="10">
        <f>Abruf!E36</f>
        <v>0</v>
      </c>
      <c r="K2" s="10">
        <f>Abruf!E37</f>
        <v>0</v>
      </c>
      <c r="L2" s="8">
        <f>Abruf!E43</f>
        <v>0</v>
      </c>
      <c r="M2" s="8">
        <f>Abruf!E44</f>
        <v>0</v>
      </c>
      <c r="N2" s="8">
        <f>Abruf!E45</f>
        <v>0</v>
      </c>
      <c r="O2" s="8" t="b">
        <f>Abruf!L49</f>
        <v>0</v>
      </c>
      <c r="P2" s="8" t="b">
        <f>Abruf!L53</f>
        <v>0</v>
      </c>
      <c r="Q2" s="11">
        <f>Abruf!E63</f>
        <v>0</v>
      </c>
      <c r="R2" s="11">
        <f>Abruf!I63</f>
        <v>0</v>
      </c>
      <c r="S2" s="11">
        <f>Abruf!E70</f>
        <v>0</v>
      </c>
      <c r="T2" s="11">
        <f>Abruf!I70</f>
        <v>0</v>
      </c>
      <c r="U2" s="122">
        <f>Abruf!A70</f>
        <v>0</v>
      </c>
    </row>
    <row r="3" spans="1:24" x14ac:dyDescent="0.25">
      <c r="A3" s="1"/>
      <c r="B3" s="1"/>
      <c r="C3" s="1"/>
      <c r="D3" s="1"/>
      <c r="E3" s="1"/>
      <c r="F3" s="1"/>
      <c r="G3" s="1"/>
      <c r="H3" s="1"/>
      <c r="I3" s="1"/>
      <c r="J3" s="1"/>
      <c r="K3" s="1"/>
      <c r="L3" s="1"/>
      <c r="M3" s="1"/>
      <c r="N3" s="1"/>
      <c r="O3" s="1"/>
      <c r="P3" s="1"/>
    </row>
    <row r="4" spans="1:24" x14ac:dyDescent="0.25">
      <c r="A4" s="1"/>
      <c r="B4" s="1"/>
      <c r="C4" s="1"/>
      <c r="D4" s="1"/>
      <c r="E4" s="1"/>
      <c r="F4" s="1"/>
      <c r="G4" s="1"/>
      <c r="H4" s="1"/>
      <c r="I4" s="1"/>
      <c r="J4" s="1"/>
      <c r="K4" s="1"/>
      <c r="L4" s="1"/>
      <c r="M4" s="1"/>
      <c r="N4" s="1"/>
      <c r="O4" s="1"/>
      <c r="P4" s="1"/>
    </row>
  </sheetData>
  <sheetProtection algorithmName="SHA-512" hashValue="EYcmvxWTHg1/sq+Zujjm9H2Q0I9RdaIY7knbjDrKJ1FgD47ijIzwiDPsTtxP+8/7jtmWZ2y9rHP5NQWC56PA1A==" saltValue="tYTX1ezYVP4zZT2ymyoMg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RowHeight="15" x14ac:dyDescent="0.25"/>
  <cols>
    <col min="1" max="1" width="24.7109375" bestFit="1" customWidth="1"/>
  </cols>
  <sheetData>
    <row r="1" spans="1:1" x14ac:dyDescent="0.25">
      <c r="A1" s="4" t="s">
        <v>37</v>
      </c>
    </row>
    <row r="2" spans="1:1" x14ac:dyDescent="0.25">
      <c r="A2" s="5">
        <v>44851</v>
      </c>
    </row>
    <row r="3" spans="1:1" x14ac:dyDescent="0.25">
      <c r="A3" s="5">
        <v>44545</v>
      </c>
    </row>
    <row r="4" spans="1:1" x14ac:dyDescent="0.25">
      <c r="A4" s="5">
        <v>44424</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0"/>
  <sheetViews>
    <sheetView zoomScale="60" zoomScaleNormal="60" workbookViewId="0">
      <pane xSplit="6" ySplit="7" topLeftCell="G8" activePane="bottomRight" state="frozen"/>
      <selection pane="topRight" activeCell="G1" sqref="G1"/>
      <selection pane="bottomLeft" activeCell="A8" sqref="A8"/>
      <selection pane="bottomRight" activeCell="M1" sqref="M1:W1048576"/>
    </sheetView>
  </sheetViews>
  <sheetFormatPr baseColWidth="10" defaultRowHeight="15" x14ac:dyDescent="0.25"/>
  <cols>
    <col min="1" max="1" width="20.85546875" bestFit="1" customWidth="1"/>
    <col min="2" max="2" width="29.140625" bestFit="1" customWidth="1"/>
    <col min="4" max="4" width="26.7109375" bestFit="1" customWidth="1"/>
    <col min="5" max="5" width="58.140625" customWidth="1"/>
    <col min="6" max="6" width="24.85546875" customWidth="1"/>
    <col min="7" max="10" width="22.140625" customWidth="1"/>
    <col min="11" max="11" width="25.7109375" customWidth="1"/>
  </cols>
  <sheetData>
    <row r="1" spans="1:23" ht="46.5" x14ac:dyDescent="0.7">
      <c r="A1" s="174" t="s">
        <v>1069</v>
      </c>
      <c r="B1" s="174"/>
      <c r="C1" s="174"/>
    </row>
    <row r="2" spans="1:23" ht="28.5" x14ac:dyDescent="0.25">
      <c r="A2" s="175" t="s">
        <v>1070</v>
      </c>
      <c r="B2" s="175"/>
      <c r="C2" s="175"/>
      <c r="D2" s="175"/>
      <c r="E2" s="175"/>
    </row>
    <row r="3" spans="1:23" ht="28.5" x14ac:dyDescent="0.25">
      <c r="A3" s="176" t="s">
        <v>1071</v>
      </c>
      <c r="B3" s="175"/>
      <c r="C3" s="175"/>
      <c r="D3" s="175"/>
      <c r="E3" s="175"/>
    </row>
    <row r="7" spans="1:23" s="153" customFormat="1" ht="56.25" x14ac:dyDescent="0.25">
      <c r="A7" s="142" t="s">
        <v>455</v>
      </c>
      <c r="B7" s="143" t="s">
        <v>257</v>
      </c>
      <c r="C7" s="144" t="s">
        <v>456</v>
      </c>
      <c r="D7" s="143" t="s">
        <v>457</v>
      </c>
      <c r="E7" s="145" t="s">
        <v>458</v>
      </c>
      <c r="F7" s="146" t="s">
        <v>459</v>
      </c>
      <c r="G7" s="147" t="s">
        <v>460</v>
      </c>
      <c r="H7" s="148" t="s">
        <v>461</v>
      </c>
      <c r="I7" s="149" t="s">
        <v>462</v>
      </c>
      <c r="J7" s="150" t="s">
        <v>463</v>
      </c>
      <c r="K7" s="145" t="s">
        <v>464</v>
      </c>
      <c r="L7" s="151"/>
      <c r="M7" s="152"/>
    </row>
    <row r="8" spans="1:23" s="153" customFormat="1" ht="75" x14ac:dyDescent="0.25">
      <c r="A8" s="154">
        <v>71583512</v>
      </c>
      <c r="B8" s="155" t="s">
        <v>40</v>
      </c>
      <c r="C8" s="156">
        <v>1111</v>
      </c>
      <c r="D8" s="155" t="s">
        <v>40</v>
      </c>
      <c r="E8" s="157" t="s">
        <v>465</v>
      </c>
      <c r="F8" s="158">
        <v>129528.40000000001</v>
      </c>
      <c r="G8" s="158">
        <v>90669.88</v>
      </c>
      <c r="H8" s="159">
        <v>38858.520000000004</v>
      </c>
      <c r="I8" s="158">
        <v>0</v>
      </c>
      <c r="J8" s="158">
        <v>0</v>
      </c>
      <c r="K8" s="158">
        <v>129528.40000000001</v>
      </c>
      <c r="L8" s="160"/>
      <c r="M8" s="161"/>
      <c r="N8" s="161"/>
      <c r="O8" s="162"/>
      <c r="P8" s="178"/>
      <c r="Q8" s="178"/>
      <c r="R8" s="178"/>
      <c r="S8" s="178"/>
      <c r="T8" s="179"/>
      <c r="U8" s="180"/>
      <c r="V8" s="180"/>
      <c r="W8" s="180"/>
    </row>
    <row r="9" spans="1:23" s="153" customFormat="1" ht="37.5" x14ac:dyDescent="0.25">
      <c r="A9" s="154">
        <v>71583513</v>
      </c>
      <c r="B9" s="155" t="s">
        <v>40</v>
      </c>
      <c r="C9" s="156">
        <v>1111</v>
      </c>
      <c r="D9" s="155" t="s">
        <v>40</v>
      </c>
      <c r="E9" s="157" t="s">
        <v>466</v>
      </c>
      <c r="F9" s="158">
        <v>279114.26</v>
      </c>
      <c r="G9" s="158">
        <v>195379.98</v>
      </c>
      <c r="H9" s="159">
        <v>83734.28</v>
      </c>
      <c r="I9" s="158">
        <v>0</v>
      </c>
      <c r="J9" s="158">
        <v>0</v>
      </c>
      <c r="K9" s="158">
        <v>279114.26</v>
      </c>
      <c r="L9" s="160"/>
      <c r="M9" s="161"/>
      <c r="N9" s="161"/>
      <c r="O9" s="162"/>
      <c r="P9" s="178"/>
      <c r="Q9" s="178"/>
      <c r="R9" s="178"/>
      <c r="S9" s="178"/>
      <c r="T9" s="179"/>
      <c r="U9" s="180"/>
      <c r="V9" s="180"/>
      <c r="W9" s="180"/>
    </row>
    <row r="10" spans="1:23" s="169" customFormat="1" ht="112.5" x14ac:dyDescent="0.25">
      <c r="A10" s="163">
        <v>71583514</v>
      </c>
      <c r="B10" s="164" t="s">
        <v>40</v>
      </c>
      <c r="C10" s="165">
        <v>4015</v>
      </c>
      <c r="D10" s="164" t="s">
        <v>467</v>
      </c>
      <c r="E10" s="166" t="s">
        <v>468</v>
      </c>
      <c r="F10" s="167">
        <v>1800000</v>
      </c>
      <c r="G10" s="167">
        <v>1260000</v>
      </c>
      <c r="H10" s="168">
        <v>540000</v>
      </c>
      <c r="I10" s="167">
        <v>0</v>
      </c>
      <c r="J10" s="167">
        <v>0</v>
      </c>
      <c r="K10" s="167">
        <v>1800000</v>
      </c>
      <c r="L10" s="160"/>
      <c r="M10" s="161"/>
      <c r="N10" s="161"/>
      <c r="O10" s="162"/>
      <c r="P10" s="178"/>
      <c r="Q10" s="178"/>
      <c r="R10" s="178"/>
      <c r="S10" s="178"/>
      <c r="T10" s="179"/>
      <c r="U10" s="180"/>
      <c r="V10" s="180"/>
      <c r="W10" s="180"/>
    </row>
    <row r="11" spans="1:23" s="153" customFormat="1" ht="37.5" x14ac:dyDescent="0.25">
      <c r="A11" s="154">
        <v>71583445</v>
      </c>
      <c r="B11" s="155" t="s">
        <v>42</v>
      </c>
      <c r="C11" s="156">
        <v>1111</v>
      </c>
      <c r="D11" s="155" t="s">
        <v>42</v>
      </c>
      <c r="E11" s="157" t="s">
        <v>469</v>
      </c>
      <c r="F11" s="158">
        <v>148365.22</v>
      </c>
      <c r="G11" s="158">
        <v>103855.65</v>
      </c>
      <c r="H11" s="159">
        <v>44509.570000000007</v>
      </c>
      <c r="I11" s="158">
        <v>0</v>
      </c>
      <c r="J11" s="158">
        <v>0</v>
      </c>
      <c r="K11" s="158">
        <v>148365.22</v>
      </c>
      <c r="L11" s="160"/>
      <c r="M11" s="161"/>
      <c r="N11" s="161"/>
      <c r="O11" s="162"/>
      <c r="P11" s="178"/>
      <c r="Q11" s="178"/>
      <c r="R11" s="178"/>
      <c r="S11" s="178"/>
      <c r="T11" s="179"/>
      <c r="U11" s="180"/>
      <c r="V11" s="180"/>
      <c r="W11" s="180"/>
    </row>
    <row r="12" spans="1:23" s="153" customFormat="1" ht="112.5" x14ac:dyDescent="0.25">
      <c r="A12" s="154">
        <v>71583446</v>
      </c>
      <c r="B12" s="155" t="s">
        <v>42</v>
      </c>
      <c r="C12" s="156">
        <v>1111</v>
      </c>
      <c r="D12" s="155" t="s">
        <v>42</v>
      </c>
      <c r="E12" s="157" t="s">
        <v>470</v>
      </c>
      <c r="F12" s="158">
        <v>480502.95</v>
      </c>
      <c r="G12" s="158">
        <v>336352.07</v>
      </c>
      <c r="H12" s="159">
        <v>144150.88</v>
      </c>
      <c r="I12" s="158">
        <v>0</v>
      </c>
      <c r="J12" s="158">
        <v>0</v>
      </c>
      <c r="K12" s="158">
        <v>480502.95</v>
      </c>
      <c r="L12" s="160"/>
      <c r="M12" s="161"/>
      <c r="N12" s="161"/>
      <c r="O12" s="162"/>
      <c r="P12" s="178"/>
      <c r="Q12" s="178"/>
      <c r="R12" s="178"/>
      <c r="S12" s="178"/>
      <c r="T12" s="179"/>
      <c r="U12" s="180"/>
      <c r="V12" s="180"/>
      <c r="W12" s="180"/>
    </row>
    <row r="13" spans="1:23" s="153" customFormat="1" ht="75" x14ac:dyDescent="0.25">
      <c r="A13" s="154">
        <v>71583447</v>
      </c>
      <c r="B13" s="155" t="s">
        <v>42</v>
      </c>
      <c r="C13" s="156">
        <v>4143</v>
      </c>
      <c r="D13" s="155" t="s">
        <v>471</v>
      </c>
      <c r="E13" s="157" t="s">
        <v>472</v>
      </c>
      <c r="F13" s="158">
        <v>270000</v>
      </c>
      <c r="G13" s="158">
        <v>189000</v>
      </c>
      <c r="H13" s="159">
        <v>81000</v>
      </c>
      <c r="I13" s="158">
        <v>0</v>
      </c>
      <c r="J13" s="158">
        <v>0</v>
      </c>
      <c r="K13" s="158">
        <v>270000</v>
      </c>
      <c r="L13" s="160"/>
      <c r="M13" s="161"/>
      <c r="N13" s="161"/>
      <c r="O13" s="162"/>
      <c r="P13" s="178"/>
      <c r="Q13" s="178"/>
      <c r="R13" s="178"/>
      <c r="S13" s="178"/>
      <c r="T13" s="179"/>
      <c r="U13" s="180"/>
      <c r="V13" s="180"/>
      <c r="W13" s="180"/>
    </row>
    <row r="14" spans="1:23" s="153" customFormat="1" ht="56.25" x14ac:dyDescent="0.25">
      <c r="A14" s="154">
        <v>71583449</v>
      </c>
      <c r="B14" s="155" t="s">
        <v>42</v>
      </c>
      <c r="C14" s="156">
        <v>3561</v>
      </c>
      <c r="D14" s="155" t="s">
        <v>473</v>
      </c>
      <c r="E14" s="157" t="s">
        <v>474</v>
      </c>
      <c r="F14" s="158">
        <v>300000</v>
      </c>
      <c r="G14" s="158">
        <v>210000</v>
      </c>
      <c r="H14" s="159">
        <v>90000</v>
      </c>
      <c r="I14" s="158">
        <v>0</v>
      </c>
      <c r="J14" s="158">
        <v>0</v>
      </c>
      <c r="K14" s="158">
        <v>300000</v>
      </c>
      <c r="L14" s="160"/>
      <c r="M14" s="161"/>
      <c r="N14" s="161"/>
      <c r="O14" s="162"/>
      <c r="P14" s="178"/>
      <c r="Q14" s="178"/>
      <c r="R14" s="178"/>
      <c r="S14" s="178"/>
      <c r="T14" s="179"/>
      <c r="U14" s="180"/>
      <c r="V14" s="180"/>
      <c r="W14" s="180"/>
    </row>
    <row r="15" spans="1:23" s="153" customFormat="1" ht="37.5" x14ac:dyDescent="0.25">
      <c r="A15" s="154">
        <v>71583450</v>
      </c>
      <c r="B15" s="155" t="s">
        <v>42</v>
      </c>
      <c r="C15" s="156">
        <v>1111</v>
      </c>
      <c r="D15" s="155" t="s">
        <v>42</v>
      </c>
      <c r="E15" s="157" t="s">
        <v>475</v>
      </c>
      <c r="F15" s="158">
        <v>2175000</v>
      </c>
      <c r="G15" s="158">
        <v>1522500</v>
      </c>
      <c r="H15" s="159">
        <v>652500</v>
      </c>
      <c r="I15" s="158">
        <v>0</v>
      </c>
      <c r="J15" s="158">
        <v>0</v>
      </c>
      <c r="K15" s="158">
        <v>2175000</v>
      </c>
      <c r="L15" s="160"/>
      <c r="M15" s="161"/>
      <c r="N15" s="161"/>
      <c r="O15" s="162"/>
      <c r="P15" s="178"/>
      <c r="Q15" s="178"/>
      <c r="R15" s="178"/>
      <c r="S15" s="178"/>
      <c r="T15" s="179"/>
      <c r="U15" s="180"/>
      <c r="V15" s="180"/>
      <c r="W15" s="180"/>
    </row>
    <row r="16" spans="1:23" s="153" customFormat="1" ht="75" x14ac:dyDescent="0.25">
      <c r="A16" s="154">
        <v>71583451</v>
      </c>
      <c r="B16" s="155" t="s">
        <v>42</v>
      </c>
      <c r="C16" s="156">
        <v>3573</v>
      </c>
      <c r="D16" s="155" t="s">
        <v>476</v>
      </c>
      <c r="E16" s="157" t="s">
        <v>477</v>
      </c>
      <c r="F16" s="158">
        <v>28000</v>
      </c>
      <c r="G16" s="158">
        <v>19600</v>
      </c>
      <c r="H16" s="159">
        <v>8400</v>
      </c>
      <c r="I16" s="158">
        <v>0</v>
      </c>
      <c r="J16" s="158">
        <v>0</v>
      </c>
      <c r="K16" s="158">
        <v>28000</v>
      </c>
      <c r="L16" s="160"/>
      <c r="M16" s="161"/>
      <c r="N16" s="161"/>
      <c r="O16" s="162"/>
      <c r="P16" s="178"/>
      <c r="Q16" s="178"/>
      <c r="R16" s="178"/>
      <c r="S16" s="178"/>
      <c r="T16" s="179"/>
      <c r="U16" s="180"/>
      <c r="V16" s="180"/>
      <c r="W16" s="180"/>
    </row>
    <row r="17" spans="1:23" s="153" customFormat="1" ht="18.75" x14ac:dyDescent="0.25">
      <c r="A17" s="154">
        <v>71583453</v>
      </c>
      <c r="B17" s="155" t="s">
        <v>42</v>
      </c>
      <c r="C17" s="156">
        <v>4264</v>
      </c>
      <c r="D17" s="155" t="s">
        <v>478</v>
      </c>
      <c r="E17" s="157" t="s">
        <v>479</v>
      </c>
      <c r="F17" s="158">
        <v>22000</v>
      </c>
      <c r="G17" s="158">
        <v>15400</v>
      </c>
      <c r="H17" s="159">
        <v>6600</v>
      </c>
      <c r="I17" s="158">
        <v>0</v>
      </c>
      <c r="J17" s="158">
        <v>0</v>
      </c>
      <c r="K17" s="158">
        <v>22000</v>
      </c>
      <c r="L17" s="160"/>
      <c r="M17" s="161"/>
      <c r="N17" s="161"/>
      <c r="O17" s="162"/>
      <c r="P17" s="178"/>
      <c r="Q17" s="178"/>
      <c r="R17" s="178"/>
      <c r="S17" s="178"/>
      <c r="T17" s="179"/>
      <c r="U17" s="180"/>
      <c r="V17" s="180"/>
      <c r="W17" s="180"/>
    </row>
    <row r="18" spans="1:23" s="153" customFormat="1" ht="37.5" x14ac:dyDescent="0.25">
      <c r="A18" s="154">
        <v>71585049</v>
      </c>
      <c r="B18" s="155" t="s">
        <v>42</v>
      </c>
      <c r="C18" s="156">
        <v>1111</v>
      </c>
      <c r="D18" s="155" t="s">
        <v>42</v>
      </c>
      <c r="E18" s="157" t="s">
        <v>480</v>
      </c>
      <c r="F18" s="158">
        <v>48000</v>
      </c>
      <c r="G18" s="158">
        <v>33600</v>
      </c>
      <c r="H18" s="159">
        <v>14400</v>
      </c>
      <c r="I18" s="158">
        <v>0</v>
      </c>
      <c r="J18" s="158">
        <v>0</v>
      </c>
      <c r="K18" s="158">
        <v>48000</v>
      </c>
      <c r="L18" s="160"/>
      <c r="M18" s="161"/>
      <c r="N18" s="161"/>
      <c r="O18" s="162"/>
      <c r="P18" s="178"/>
      <c r="Q18" s="178"/>
      <c r="R18" s="178"/>
      <c r="S18" s="178"/>
      <c r="T18" s="179"/>
      <c r="U18" s="180"/>
      <c r="V18" s="180"/>
      <c r="W18" s="180"/>
    </row>
    <row r="19" spans="1:23" s="169" customFormat="1" ht="112.5" x14ac:dyDescent="0.25">
      <c r="A19" s="163">
        <v>71584005</v>
      </c>
      <c r="B19" s="164" t="s">
        <v>45</v>
      </c>
      <c r="C19" s="165" t="s">
        <v>481</v>
      </c>
      <c r="D19" s="164" t="s">
        <v>482</v>
      </c>
      <c r="E19" s="166" t="s">
        <v>483</v>
      </c>
      <c r="F19" s="167">
        <v>24800</v>
      </c>
      <c r="G19" s="167">
        <v>17360</v>
      </c>
      <c r="H19" s="168">
        <v>7440</v>
      </c>
      <c r="I19" s="167">
        <v>32800</v>
      </c>
      <c r="J19" s="167">
        <v>0</v>
      </c>
      <c r="K19" s="167">
        <v>57600</v>
      </c>
      <c r="L19" s="160"/>
      <c r="M19" s="161"/>
      <c r="N19" s="161"/>
      <c r="O19" s="162"/>
      <c r="P19" s="178"/>
      <c r="Q19" s="178"/>
      <c r="R19" s="178"/>
      <c r="S19" s="178"/>
      <c r="T19" s="179"/>
      <c r="U19" s="180"/>
      <c r="V19" s="180"/>
      <c r="W19" s="180"/>
    </row>
    <row r="20" spans="1:23" s="169" customFormat="1" ht="112.5" x14ac:dyDescent="0.25">
      <c r="A20" s="163">
        <v>71584020</v>
      </c>
      <c r="B20" s="164" t="s">
        <v>45</v>
      </c>
      <c r="C20" s="165" t="s">
        <v>484</v>
      </c>
      <c r="D20" s="164" t="s">
        <v>485</v>
      </c>
      <c r="E20" s="166" t="s">
        <v>486</v>
      </c>
      <c r="F20" s="167">
        <v>40100</v>
      </c>
      <c r="G20" s="167">
        <v>28070</v>
      </c>
      <c r="H20" s="168">
        <v>12030</v>
      </c>
      <c r="I20" s="167">
        <v>0</v>
      </c>
      <c r="J20" s="167">
        <v>0</v>
      </c>
      <c r="K20" s="167">
        <v>40100</v>
      </c>
      <c r="L20" s="160"/>
      <c r="M20" s="161"/>
      <c r="N20" s="161"/>
      <c r="O20" s="162"/>
      <c r="P20" s="178"/>
      <c r="Q20" s="178"/>
      <c r="R20" s="178"/>
      <c r="S20" s="178"/>
      <c r="T20" s="179"/>
      <c r="U20" s="180"/>
      <c r="V20" s="180"/>
      <c r="W20" s="180"/>
    </row>
    <row r="21" spans="1:23" s="169" customFormat="1" ht="112.5" x14ac:dyDescent="0.25">
      <c r="A21" s="163">
        <v>71584045</v>
      </c>
      <c r="B21" s="164" t="s">
        <v>45</v>
      </c>
      <c r="C21" s="165" t="s">
        <v>481</v>
      </c>
      <c r="D21" s="164" t="s">
        <v>482</v>
      </c>
      <c r="E21" s="166" t="s">
        <v>487</v>
      </c>
      <c r="F21" s="167">
        <v>24300</v>
      </c>
      <c r="G21" s="167">
        <v>17010</v>
      </c>
      <c r="H21" s="168">
        <v>7290</v>
      </c>
      <c r="I21" s="167">
        <v>0</v>
      </c>
      <c r="J21" s="167">
        <v>0</v>
      </c>
      <c r="K21" s="167">
        <v>24300</v>
      </c>
      <c r="L21" s="160"/>
      <c r="M21" s="161"/>
      <c r="N21" s="161"/>
      <c r="O21" s="162"/>
      <c r="P21" s="178"/>
      <c r="Q21" s="178"/>
      <c r="R21" s="178"/>
      <c r="S21" s="178"/>
      <c r="T21" s="179"/>
      <c r="U21" s="180"/>
      <c r="V21" s="180"/>
      <c r="W21" s="180"/>
    </row>
    <row r="22" spans="1:23" s="153" customFormat="1" ht="56.25" x14ac:dyDescent="0.25">
      <c r="A22" s="154">
        <v>71583956</v>
      </c>
      <c r="B22" s="155" t="s">
        <v>47</v>
      </c>
      <c r="C22" s="156">
        <v>1111</v>
      </c>
      <c r="D22" s="155" t="s">
        <v>47</v>
      </c>
      <c r="E22" s="157" t="s">
        <v>488</v>
      </c>
      <c r="F22" s="158">
        <v>2662250</v>
      </c>
      <c r="G22" s="158">
        <v>1863574.9999999998</v>
      </c>
      <c r="H22" s="159">
        <v>798675</v>
      </c>
      <c r="I22" s="158">
        <v>0</v>
      </c>
      <c r="J22" s="158">
        <v>0</v>
      </c>
      <c r="K22" s="158">
        <v>2662250</v>
      </c>
      <c r="L22" s="160"/>
      <c r="M22" s="161"/>
      <c r="N22" s="161"/>
      <c r="O22" s="162"/>
      <c r="P22" s="178"/>
      <c r="Q22" s="178"/>
      <c r="R22" s="178"/>
      <c r="S22" s="178"/>
      <c r="T22" s="179"/>
      <c r="U22" s="180"/>
      <c r="V22" s="180"/>
      <c r="W22" s="180"/>
    </row>
    <row r="23" spans="1:23" s="153" customFormat="1" ht="93.75" x14ac:dyDescent="0.25">
      <c r="A23" s="154">
        <v>71583957</v>
      </c>
      <c r="B23" s="155" t="s">
        <v>47</v>
      </c>
      <c r="C23" s="156">
        <v>3341</v>
      </c>
      <c r="D23" s="155" t="s">
        <v>489</v>
      </c>
      <c r="E23" s="157" t="s">
        <v>490</v>
      </c>
      <c r="F23" s="158">
        <v>30000</v>
      </c>
      <c r="G23" s="158">
        <v>21000</v>
      </c>
      <c r="H23" s="159">
        <v>9000</v>
      </c>
      <c r="I23" s="158">
        <v>0</v>
      </c>
      <c r="J23" s="158">
        <v>0</v>
      </c>
      <c r="K23" s="158">
        <v>30000</v>
      </c>
      <c r="L23" s="160"/>
      <c r="M23" s="161"/>
      <c r="N23" s="161"/>
      <c r="O23" s="162"/>
      <c r="P23" s="178"/>
      <c r="Q23" s="178"/>
      <c r="R23" s="178"/>
      <c r="S23" s="178"/>
      <c r="T23" s="179"/>
      <c r="U23" s="180"/>
      <c r="V23" s="180"/>
      <c r="W23" s="180"/>
    </row>
    <row r="24" spans="1:23" s="153" customFormat="1" ht="75" x14ac:dyDescent="0.25">
      <c r="A24" s="154">
        <v>71583958</v>
      </c>
      <c r="B24" s="155" t="s">
        <v>47</v>
      </c>
      <c r="C24" s="156">
        <v>4763</v>
      </c>
      <c r="D24" s="155" t="s">
        <v>491</v>
      </c>
      <c r="E24" s="157" t="s">
        <v>492</v>
      </c>
      <c r="F24" s="158">
        <v>300000</v>
      </c>
      <c r="G24" s="158">
        <v>210000</v>
      </c>
      <c r="H24" s="159">
        <v>90000</v>
      </c>
      <c r="I24" s="158">
        <v>0</v>
      </c>
      <c r="J24" s="158">
        <v>0</v>
      </c>
      <c r="K24" s="158">
        <v>300000</v>
      </c>
      <c r="L24" s="160"/>
      <c r="M24" s="161"/>
      <c r="N24" s="161"/>
      <c r="O24" s="162"/>
      <c r="P24" s="178"/>
      <c r="Q24" s="178"/>
      <c r="R24" s="178"/>
      <c r="S24" s="178"/>
      <c r="T24" s="179"/>
      <c r="U24" s="180"/>
      <c r="V24" s="180"/>
      <c r="W24" s="180"/>
    </row>
    <row r="25" spans="1:23" s="153" customFormat="1" ht="56.25" x14ac:dyDescent="0.25">
      <c r="A25" s="154">
        <v>71583959</v>
      </c>
      <c r="B25" s="155" t="s">
        <v>47</v>
      </c>
      <c r="C25" s="156">
        <v>3362</v>
      </c>
      <c r="D25" s="155" t="s">
        <v>493</v>
      </c>
      <c r="E25" s="157" t="s">
        <v>494</v>
      </c>
      <c r="F25" s="158">
        <v>10000</v>
      </c>
      <c r="G25" s="158">
        <v>7000</v>
      </c>
      <c r="H25" s="159">
        <v>3000</v>
      </c>
      <c r="I25" s="158">
        <v>0</v>
      </c>
      <c r="J25" s="158">
        <v>0</v>
      </c>
      <c r="K25" s="158">
        <v>10000</v>
      </c>
      <c r="L25" s="160"/>
      <c r="M25" s="161"/>
      <c r="N25" s="161"/>
      <c r="O25" s="162"/>
      <c r="P25" s="178"/>
      <c r="Q25" s="178"/>
      <c r="R25" s="178"/>
      <c r="S25" s="178"/>
      <c r="T25" s="179"/>
      <c r="U25" s="180"/>
      <c r="V25" s="180"/>
      <c r="W25" s="180"/>
    </row>
    <row r="26" spans="1:23" s="153" customFormat="1" ht="37.5" x14ac:dyDescent="0.25">
      <c r="A26" s="154">
        <v>71583960</v>
      </c>
      <c r="B26" s="155" t="s">
        <v>47</v>
      </c>
      <c r="C26" s="156">
        <v>4186</v>
      </c>
      <c r="D26" s="155" t="s">
        <v>495</v>
      </c>
      <c r="E26" s="157" t="s">
        <v>496</v>
      </c>
      <c r="F26" s="158">
        <v>48000</v>
      </c>
      <c r="G26" s="158">
        <v>33600</v>
      </c>
      <c r="H26" s="159">
        <v>14400</v>
      </c>
      <c r="I26" s="158">
        <v>0</v>
      </c>
      <c r="J26" s="158">
        <v>0</v>
      </c>
      <c r="K26" s="158">
        <v>48000</v>
      </c>
      <c r="L26" s="160"/>
      <c r="M26" s="161"/>
      <c r="N26" s="161"/>
      <c r="O26" s="162"/>
      <c r="P26" s="178"/>
      <c r="Q26" s="178"/>
      <c r="R26" s="178"/>
      <c r="S26" s="178"/>
      <c r="T26" s="179"/>
      <c r="U26" s="180"/>
      <c r="V26" s="180"/>
      <c r="W26" s="180"/>
    </row>
    <row r="27" spans="1:23" s="153" customFormat="1" ht="56.25" x14ac:dyDescent="0.25">
      <c r="A27" s="154">
        <v>71583961</v>
      </c>
      <c r="B27" s="155" t="s">
        <v>47</v>
      </c>
      <c r="C27" s="156">
        <v>4649</v>
      </c>
      <c r="D27" s="155" t="s">
        <v>497</v>
      </c>
      <c r="E27" s="157" t="s">
        <v>498</v>
      </c>
      <c r="F27" s="158">
        <v>125000</v>
      </c>
      <c r="G27" s="158">
        <v>87500</v>
      </c>
      <c r="H27" s="159">
        <v>37500</v>
      </c>
      <c r="I27" s="158">
        <v>0</v>
      </c>
      <c r="J27" s="158">
        <v>0</v>
      </c>
      <c r="K27" s="158">
        <v>125000</v>
      </c>
      <c r="L27" s="160"/>
      <c r="M27" s="161"/>
      <c r="N27" s="161"/>
      <c r="O27" s="162"/>
      <c r="P27" s="178"/>
      <c r="Q27" s="178"/>
      <c r="R27" s="178"/>
      <c r="S27" s="178"/>
      <c r="T27" s="179"/>
      <c r="U27" s="180"/>
      <c r="V27" s="180"/>
      <c r="W27" s="180"/>
    </row>
    <row r="28" spans="1:23" s="153" customFormat="1" ht="37.5" x14ac:dyDescent="0.25">
      <c r="A28" s="154">
        <v>71583962</v>
      </c>
      <c r="B28" s="155" t="s">
        <v>47</v>
      </c>
      <c r="C28" s="156">
        <v>3370</v>
      </c>
      <c r="D28" s="155" t="s">
        <v>499</v>
      </c>
      <c r="E28" s="157" t="s">
        <v>500</v>
      </c>
      <c r="F28" s="158">
        <v>36000</v>
      </c>
      <c r="G28" s="158">
        <v>25200</v>
      </c>
      <c r="H28" s="159">
        <v>10800</v>
      </c>
      <c r="I28" s="158">
        <v>0</v>
      </c>
      <c r="J28" s="158">
        <v>0</v>
      </c>
      <c r="K28" s="158">
        <v>36000</v>
      </c>
      <c r="L28" s="160"/>
      <c r="M28" s="161"/>
      <c r="N28" s="161"/>
      <c r="O28" s="162"/>
      <c r="P28" s="178"/>
      <c r="Q28" s="178"/>
      <c r="R28" s="178"/>
      <c r="S28" s="178"/>
      <c r="T28" s="179"/>
      <c r="U28" s="180"/>
      <c r="V28" s="180"/>
      <c r="W28" s="180"/>
    </row>
    <row r="29" spans="1:23" s="153" customFormat="1" ht="150" x14ac:dyDescent="0.25">
      <c r="A29" s="154">
        <v>71585195</v>
      </c>
      <c r="B29" s="155" t="s">
        <v>47</v>
      </c>
      <c r="C29" s="156" t="s">
        <v>1072</v>
      </c>
      <c r="D29" s="155" t="s">
        <v>1073</v>
      </c>
      <c r="E29" s="157" t="s">
        <v>1074</v>
      </c>
      <c r="F29" s="158">
        <v>152000</v>
      </c>
      <c r="G29" s="158">
        <v>106400</v>
      </c>
      <c r="H29" s="159">
        <v>45600</v>
      </c>
      <c r="I29" s="158">
        <v>0</v>
      </c>
      <c r="J29" s="158">
        <v>0</v>
      </c>
      <c r="K29" s="158">
        <v>152000</v>
      </c>
      <c r="L29" s="160"/>
      <c r="M29" s="161"/>
      <c r="N29" s="161"/>
      <c r="O29" s="162"/>
      <c r="P29" s="178"/>
      <c r="Q29" s="178"/>
      <c r="R29" s="178"/>
      <c r="S29" s="178"/>
      <c r="T29" s="179"/>
      <c r="U29" s="180"/>
      <c r="V29" s="180"/>
      <c r="W29" s="180"/>
    </row>
    <row r="30" spans="1:23" s="153" customFormat="1" ht="37.5" x14ac:dyDescent="0.25">
      <c r="A30" s="154">
        <v>71581810</v>
      </c>
      <c r="B30" s="155" t="s">
        <v>49</v>
      </c>
      <c r="C30" s="156">
        <v>4189</v>
      </c>
      <c r="D30" s="155" t="s">
        <v>501</v>
      </c>
      <c r="E30" s="157" t="s">
        <v>502</v>
      </c>
      <c r="F30" s="158">
        <v>542000</v>
      </c>
      <c r="G30" s="158">
        <v>379400</v>
      </c>
      <c r="H30" s="159">
        <v>162600</v>
      </c>
      <c r="I30" s="158">
        <v>0</v>
      </c>
      <c r="J30" s="158">
        <v>0</v>
      </c>
      <c r="K30" s="158">
        <v>542000</v>
      </c>
      <c r="L30" s="160"/>
      <c r="M30" s="161"/>
      <c r="N30" s="161"/>
      <c r="O30" s="162"/>
      <c r="P30" s="178"/>
      <c r="Q30" s="178"/>
      <c r="R30" s="178"/>
      <c r="S30" s="178"/>
      <c r="T30" s="179"/>
      <c r="U30" s="180"/>
      <c r="V30" s="180"/>
      <c r="W30" s="180"/>
    </row>
    <row r="31" spans="1:23" s="153" customFormat="1" ht="112.5" x14ac:dyDescent="0.25">
      <c r="A31" s="154">
        <v>71581811</v>
      </c>
      <c r="B31" s="155" t="s">
        <v>49</v>
      </c>
      <c r="C31" s="156">
        <v>4253</v>
      </c>
      <c r="D31" s="155" t="s">
        <v>503</v>
      </c>
      <c r="E31" s="157" t="s">
        <v>504</v>
      </c>
      <c r="F31" s="158">
        <v>520000</v>
      </c>
      <c r="G31" s="158">
        <v>364000</v>
      </c>
      <c r="H31" s="159">
        <v>156000</v>
      </c>
      <c r="I31" s="158">
        <v>0</v>
      </c>
      <c r="J31" s="158">
        <v>0</v>
      </c>
      <c r="K31" s="158">
        <v>520000</v>
      </c>
      <c r="L31" s="160"/>
      <c r="M31" s="161"/>
      <c r="N31" s="161"/>
      <c r="O31" s="162"/>
      <c r="P31" s="178"/>
      <c r="Q31" s="178"/>
      <c r="R31" s="178"/>
      <c r="S31" s="178"/>
      <c r="T31" s="179"/>
      <c r="U31" s="180"/>
      <c r="V31" s="180"/>
      <c r="W31" s="180"/>
    </row>
    <row r="32" spans="1:23" s="153" customFormat="1" ht="75" x14ac:dyDescent="0.25">
      <c r="A32" s="154">
        <v>71581812</v>
      </c>
      <c r="B32" s="155" t="s">
        <v>49</v>
      </c>
      <c r="C32" s="156">
        <v>3531</v>
      </c>
      <c r="D32" s="155" t="s">
        <v>505</v>
      </c>
      <c r="E32" s="157" t="s">
        <v>506</v>
      </c>
      <c r="F32" s="158">
        <v>17572.16</v>
      </c>
      <c r="G32" s="181">
        <v>12300.51</v>
      </c>
      <c r="H32" s="182">
        <v>5271.65</v>
      </c>
      <c r="I32" s="158">
        <v>0</v>
      </c>
      <c r="J32" s="158">
        <v>0</v>
      </c>
      <c r="K32" s="158">
        <v>17572.16</v>
      </c>
      <c r="L32" s="160"/>
      <c r="M32" s="161"/>
      <c r="N32" s="161"/>
      <c r="O32" s="162"/>
      <c r="P32" s="178"/>
      <c r="Q32" s="178"/>
      <c r="R32" s="178"/>
      <c r="S32" s="178"/>
      <c r="T32" s="179"/>
      <c r="U32" s="180"/>
      <c r="V32" s="180"/>
      <c r="W32" s="180"/>
    </row>
    <row r="33" spans="1:23" s="153" customFormat="1" ht="75" x14ac:dyDescent="0.25">
      <c r="A33" s="154">
        <v>71581813</v>
      </c>
      <c r="B33" s="155" t="s">
        <v>49</v>
      </c>
      <c r="C33" s="156">
        <v>4231</v>
      </c>
      <c r="D33" s="155" t="s">
        <v>507</v>
      </c>
      <c r="E33" s="157" t="s">
        <v>508</v>
      </c>
      <c r="F33" s="158">
        <v>45431.03</v>
      </c>
      <c r="G33" s="181">
        <v>31801.72</v>
      </c>
      <c r="H33" s="182">
        <v>13629.31</v>
      </c>
      <c r="I33" s="158">
        <v>0</v>
      </c>
      <c r="J33" s="158">
        <v>0</v>
      </c>
      <c r="K33" s="158">
        <v>45431.03</v>
      </c>
      <c r="L33" s="160"/>
      <c r="M33" s="161"/>
      <c r="N33" s="161"/>
      <c r="O33" s="162"/>
      <c r="P33" s="178"/>
      <c r="Q33" s="178"/>
      <c r="R33" s="178"/>
      <c r="S33" s="178"/>
      <c r="T33" s="179"/>
      <c r="U33" s="180"/>
      <c r="V33" s="180"/>
      <c r="W33" s="180"/>
    </row>
    <row r="34" spans="1:23" s="153" customFormat="1" ht="56.25" x14ac:dyDescent="0.25">
      <c r="A34" s="154">
        <v>71581814</v>
      </c>
      <c r="B34" s="155" t="s">
        <v>49</v>
      </c>
      <c r="C34" s="156">
        <v>3512</v>
      </c>
      <c r="D34" s="155" t="s">
        <v>509</v>
      </c>
      <c r="E34" s="157" t="s">
        <v>510</v>
      </c>
      <c r="F34" s="158">
        <v>13783.33</v>
      </c>
      <c r="G34" s="181">
        <v>9648.33</v>
      </c>
      <c r="H34" s="182">
        <v>4135</v>
      </c>
      <c r="I34" s="158">
        <v>0</v>
      </c>
      <c r="J34" s="158">
        <v>0</v>
      </c>
      <c r="K34" s="158">
        <v>13783.33</v>
      </c>
      <c r="L34" s="160"/>
      <c r="M34" s="161"/>
      <c r="N34" s="161"/>
      <c r="O34" s="162"/>
      <c r="P34" s="178"/>
      <c r="Q34" s="178"/>
      <c r="R34" s="178"/>
      <c r="S34" s="178"/>
      <c r="T34" s="179"/>
      <c r="U34" s="180"/>
      <c r="V34" s="180"/>
      <c r="W34" s="180"/>
    </row>
    <row r="35" spans="1:23" s="153" customFormat="1" ht="93.75" x14ac:dyDescent="0.25">
      <c r="A35" s="154">
        <v>71581815</v>
      </c>
      <c r="B35" s="155" t="s">
        <v>49</v>
      </c>
      <c r="C35" s="156">
        <v>4243</v>
      </c>
      <c r="D35" s="155" t="s">
        <v>511</v>
      </c>
      <c r="E35" s="157" t="s">
        <v>512</v>
      </c>
      <c r="F35" s="158">
        <v>12853.05</v>
      </c>
      <c r="G35" s="181">
        <v>8997.14</v>
      </c>
      <c r="H35" s="182">
        <v>3855.91</v>
      </c>
      <c r="I35" s="158">
        <v>0</v>
      </c>
      <c r="J35" s="158">
        <v>0</v>
      </c>
      <c r="K35" s="158">
        <v>12853.05</v>
      </c>
      <c r="L35" s="160"/>
      <c r="M35" s="161"/>
      <c r="N35" s="161"/>
      <c r="O35" s="162"/>
      <c r="P35" s="178"/>
      <c r="Q35" s="178"/>
      <c r="R35" s="178"/>
      <c r="S35" s="178"/>
      <c r="T35" s="179"/>
      <c r="U35" s="180"/>
      <c r="V35" s="180"/>
      <c r="W35" s="180"/>
    </row>
    <row r="36" spans="1:23" s="153" customFormat="1" ht="93.75" x14ac:dyDescent="0.25">
      <c r="A36" s="154">
        <v>71581816</v>
      </c>
      <c r="B36" s="155" t="s">
        <v>49</v>
      </c>
      <c r="C36" s="156">
        <v>4281</v>
      </c>
      <c r="D36" s="155" t="s">
        <v>513</v>
      </c>
      <c r="E36" s="157" t="s">
        <v>514</v>
      </c>
      <c r="F36" s="158">
        <v>25000</v>
      </c>
      <c r="G36" s="158">
        <v>17500</v>
      </c>
      <c r="H36" s="159">
        <v>7500</v>
      </c>
      <c r="I36" s="158">
        <v>0</v>
      </c>
      <c r="J36" s="158">
        <v>0</v>
      </c>
      <c r="K36" s="158">
        <v>25000</v>
      </c>
      <c r="L36" s="160"/>
      <c r="M36" s="161"/>
      <c r="N36" s="161"/>
      <c r="O36" s="162"/>
      <c r="P36" s="178"/>
      <c r="Q36" s="178"/>
      <c r="R36" s="178"/>
      <c r="S36" s="178"/>
      <c r="T36" s="179"/>
      <c r="U36" s="180"/>
      <c r="V36" s="180"/>
      <c r="W36" s="180"/>
    </row>
    <row r="37" spans="1:23" s="153" customFormat="1" ht="93.75" x14ac:dyDescent="0.25">
      <c r="A37" s="154">
        <v>71581817</v>
      </c>
      <c r="B37" s="155" t="s">
        <v>49</v>
      </c>
      <c r="C37" s="156">
        <v>4299</v>
      </c>
      <c r="D37" s="155" t="s">
        <v>515</v>
      </c>
      <c r="E37" s="157" t="s">
        <v>516</v>
      </c>
      <c r="F37" s="158">
        <v>32000</v>
      </c>
      <c r="G37" s="158">
        <v>22400</v>
      </c>
      <c r="H37" s="159">
        <v>9600</v>
      </c>
      <c r="I37" s="158">
        <v>0</v>
      </c>
      <c r="J37" s="158">
        <v>0</v>
      </c>
      <c r="K37" s="158">
        <v>32000</v>
      </c>
      <c r="L37" s="160"/>
      <c r="M37" s="161"/>
      <c r="N37" s="161"/>
      <c r="O37" s="162"/>
      <c r="P37" s="178"/>
      <c r="Q37" s="178"/>
      <c r="R37" s="178"/>
      <c r="S37" s="178"/>
      <c r="T37" s="179"/>
      <c r="U37" s="180"/>
      <c r="V37" s="180"/>
      <c r="W37" s="180"/>
    </row>
    <row r="38" spans="1:23" s="153" customFormat="1" ht="75" x14ac:dyDescent="0.25">
      <c r="A38" s="154">
        <v>71581818</v>
      </c>
      <c r="B38" s="155" t="s">
        <v>49</v>
      </c>
      <c r="C38" s="156">
        <v>1111</v>
      </c>
      <c r="D38" s="155" t="s">
        <v>49</v>
      </c>
      <c r="E38" s="157" t="s">
        <v>517</v>
      </c>
      <c r="F38" s="158">
        <v>132000</v>
      </c>
      <c r="G38" s="158">
        <v>92400</v>
      </c>
      <c r="H38" s="159">
        <v>39600</v>
      </c>
      <c r="I38" s="158">
        <v>0</v>
      </c>
      <c r="J38" s="158">
        <v>0</v>
      </c>
      <c r="K38" s="158">
        <v>132000</v>
      </c>
      <c r="L38" s="160"/>
      <c r="M38" s="161"/>
      <c r="N38" s="161"/>
      <c r="O38" s="162"/>
      <c r="P38" s="178"/>
      <c r="Q38" s="178"/>
      <c r="R38" s="178"/>
      <c r="S38" s="178"/>
      <c r="T38" s="179"/>
      <c r="U38" s="180"/>
      <c r="V38" s="180"/>
      <c r="W38" s="180"/>
    </row>
    <row r="39" spans="1:23" s="153" customFormat="1" ht="75" x14ac:dyDescent="0.25">
      <c r="A39" s="154">
        <v>71581821</v>
      </c>
      <c r="B39" s="155" t="s">
        <v>49</v>
      </c>
      <c r="C39" s="156">
        <v>3521</v>
      </c>
      <c r="D39" s="155" t="s">
        <v>518</v>
      </c>
      <c r="E39" s="157" t="s">
        <v>519</v>
      </c>
      <c r="F39" s="158">
        <v>800000</v>
      </c>
      <c r="G39" s="158">
        <v>560000</v>
      </c>
      <c r="H39" s="159">
        <v>240000</v>
      </c>
      <c r="I39" s="158">
        <v>0</v>
      </c>
      <c r="J39" s="158">
        <v>0</v>
      </c>
      <c r="K39" s="158">
        <v>800000</v>
      </c>
      <c r="L39" s="160"/>
      <c r="M39" s="161"/>
      <c r="N39" s="161"/>
      <c r="O39" s="162"/>
      <c r="P39" s="178"/>
      <c r="Q39" s="178"/>
      <c r="R39" s="178"/>
      <c r="S39" s="178"/>
      <c r="T39" s="179"/>
      <c r="U39" s="180"/>
      <c r="V39" s="180"/>
      <c r="W39" s="180"/>
    </row>
    <row r="40" spans="1:23" s="153" customFormat="1" ht="37.5" x14ac:dyDescent="0.25">
      <c r="A40" s="154">
        <v>71581822</v>
      </c>
      <c r="B40" s="155" t="s">
        <v>49</v>
      </c>
      <c r="C40" s="156">
        <v>3531</v>
      </c>
      <c r="D40" s="155" t="s">
        <v>505</v>
      </c>
      <c r="E40" s="157" t="s">
        <v>520</v>
      </c>
      <c r="F40" s="158">
        <v>295712</v>
      </c>
      <c r="G40" s="158">
        <v>206998.39999999999</v>
      </c>
      <c r="H40" s="159">
        <v>88713.600000000006</v>
      </c>
      <c r="I40" s="158">
        <v>0</v>
      </c>
      <c r="J40" s="158">
        <v>0</v>
      </c>
      <c r="K40" s="158">
        <v>295712</v>
      </c>
      <c r="L40" s="160"/>
      <c r="M40" s="161"/>
      <c r="N40" s="161"/>
      <c r="O40" s="162"/>
      <c r="P40" s="178"/>
      <c r="Q40" s="178"/>
      <c r="R40" s="178"/>
      <c r="S40" s="178"/>
      <c r="T40" s="179"/>
      <c r="U40" s="180"/>
      <c r="V40" s="180"/>
      <c r="W40" s="180"/>
    </row>
    <row r="41" spans="1:23" s="153" customFormat="1" ht="56.25" x14ac:dyDescent="0.25">
      <c r="A41" s="154">
        <v>71581823</v>
      </c>
      <c r="B41" s="155" t="s">
        <v>49</v>
      </c>
      <c r="C41" s="156">
        <v>4188</v>
      </c>
      <c r="D41" s="155" t="s">
        <v>521</v>
      </c>
      <c r="E41" s="157" t="s">
        <v>522</v>
      </c>
      <c r="F41" s="158">
        <v>431000</v>
      </c>
      <c r="G41" s="158">
        <v>301700</v>
      </c>
      <c r="H41" s="159">
        <v>129300</v>
      </c>
      <c r="I41" s="158">
        <v>0</v>
      </c>
      <c r="J41" s="158">
        <v>0</v>
      </c>
      <c r="K41" s="158">
        <v>431000</v>
      </c>
      <c r="L41" s="160"/>
      <c r="M41" s="161"/>
      <c r="N41" s="161"/>
      <c r="O41" s="162"/>
      <c r="P41" s="178"/>
      <c r="Q41" s="178"/>
      <c r="R41" s="178"/>
      <c r="S41" s="178"/>
      <c r="T41" s="179"/>
      <c r="U41" s="180"/>
      <c r="V41" s="180"/>
      <c r="W41" s="180"/>
    </row>
    <row r="42" spans="1:23" s="153" customFormat="1" ht="131.25" x14ac:dyDescent="0.25">
      <c r="A42" s="154">
        <v>71581824</v>
      </c>
      <c r="B42" s="155" t="s">
        <v>49</v>
      </c>
      <c r="C42" s="156">
        <v>4231</v>
      </c>
      <c r="D42" s="155" t="s">
        <v>507</v>
      </c>
      <c r="E42" s="157" t="s">
        <v>523</v>
      </c>
      <c r="F42" s="158">
        <v>301000</v>
      </c>
      <c r="G42" s="158">
        <v>210700</v>
      </c>
      <c r="H42" s="159">
        <v>90300</v>
      </c>
      <c r="I42" s="158">
        <v>0</v>
      </c>
      <c r="J42" s="158">
        <v>0</v>
      </c>
      <c r="K42" s="158">
        <v>301000</v>
      </c>
      <c r="L42" s="160"/>
      <c r="M42" s="161"/>
      <c r="N42" s="161"/>
      <c r="O42" s="162"/>
      <c r="P42" s="178"/>
      <c r="Q42" s="178"/>
      <c r="R42" s="178"/>
      <c r="S42" s="178"/>
      <c r="T42" s="179"/>
      <c r="U42" s="180"/>
      <c r="V42" s="180"/>
      <c r="W42" s="180"/>
    </row>
    <row r="43" spans="1:23" s="153" customFormat="1" ht="75" x14ac:dyDescent="0.25">
      <c r="A43" s="154">
        <v>71581825</v>
      </c>
      <c r="B43" s="155" t="s">
        <v>49</v>
      </c>
      <c r="C43" s="156">
        <v>3512</v>
      </c>
      <c r="D43" s="155" t="s">
        <v>509</v>
      </c>
      <c r="E43" s="157" t="s">
        <v>524</v>
      </c>
      <c r="F43" s="158">
        <v>533000</v>
      </c>
      <c r="G43" s="158">
        <v>373100</v>
      </c>
      <c r="H43" s="159">
        <v>159900</v>
      </c>
      <c r="I43" s="158">
        <v>0</v>
      </c>
      <c r="J43" s="158">
        <v>0</v>
      </c>
      <c r="K43" s="158">
        <v>533000</v>
      </c>
      <c r="L43" s="160"/>
      <c r="M43" s="161"/>
      <c r="N43" s="161"/>
      <c r="O43" s="162"/>
      <c r="P43" s="178"/>
      <c r="Q43" s="178"/>
      <c r="R43" s="178"/>
      <c r="S43" s="178"/>
      <c r="T43" s="179"/>
      <c r="U43" s="180"/>
      <c r="V43" s="180"/>
      <c r="W43" s="180"/>
    </row>
    <row r="44" spans="1:23" s="153" customFormat="1" ht="75" x14ac:dyDescent="0.25">
      <c r="A44" s="154">
        <v>71581826</v>
      </c>
      <c r="B44" s="155" t="s">
        <v>49</v>
      </c>
      <c r="C44" s="156">
        <v>4243</v>
      </c>
      <c r="D44" s="155" t="s">
        <v>511</v>
      </c>
      <c r="E44" s="157" t="s">
        <v>525</v>
      </c>
      <c r="F44" s="158">
        <v>296000</v>
      </c>
      <c r="G44" s="158">
        <v>207200</v>
      </c>
      <c r="H44" s="159">
        <v>88800</v>
      </c>
      <c r="I44" s="158">
        <v>0</v>
      </c>
      <c r="J44" s="158">
        <v>0</v>
      </c>
      <c r="K44" s="158">
        <v>296000</v>
      </c>
      <c r="L44" s="160"/>
      <c r="M44" s="161"/>
      <c r="N44" s="161"/>
      <c r="O44" s="162"/>
      <c r="P44" s="178"/>
      <c r="Q44" s="178"/>
      <c r="R44" s="178"/>
      <c r="S44" s="178"/>
      <c r="T44" s="179"/>
      <c r="U44" s="180"/>
      <c r="V44" s="180"/>
      <c r="W44" s="180"/>
    </row>
    <row r="45" spans="1:23" s="153" customFormat="1" ht="56.25" x14ac:dyDescent="0.25">
      <c r="A45" s="154">
        <v>71581827</v>
      </c>
      <c r="B45" s="155" t="s">
        <v>49</v>
      </c>
      <c r="C45" s="156">
        <v>3525</v>
      </c>
      <c r="D45" s="155" t="s">
        <v>526</v>
      </c>
      <c r="E45" s="157" t="s">
        <v>527</v>
      </c>
      <c r="F45" s="158">
        <v>80000</v>
      </c>
      <c r="G45" s="158">
        <v>56000</v>
      </c>
      <c r="H45" s="159">
        <v>24000</v>
      </c>
      <c r="I45" s="158">
        <v>0</v>
      </c>
      <c r="J45" s="158">
        <v>0</v>
      </c>
      <c r="K45" s="158">
        <v>80000</v>
      </c>
      <c r="L45" s="160"/>
      <c r="M45" s="161"/>
      <c r="N45" s="161"/>
      <c r="O45" s="162"/>
      <c r="P45" s="178"/>
      <c r="Q45" s="178"/>
      <c r="R45" s="178"/>
      <c r="S45" s="178"/>
      <c r="T45" s="179"/>
      <c r="U45" s="180"/>
      <c r="V45" s="180"/>
      <c r="W45" s="180"/>
    </row>
    <row r="46" spans="1:23" s="153" customFormat="1" ht="75" x14ac:dyDescent="0.25">
      <c r="A46" s="154">
        <v>71582285</v>
      </c>
      <c r="B46" s="155" t="s">
        <v>49</v>
      </c>
      <c r="C46" s="156">
        <v>3525</v>
      </c>
      <c r="D46" s="155" t="s">
        <v>526</v>
      </c>
      <c r="E46" s="157" t="s">
        <v>528</v>
      </c>
      <c r="F46" s="158">
        <v>10000</v>
      </c>
      <c r="G46" s="158">
        <v>7000</v>
      </c>
      <c r="H46" s="159">
        <v>3000</v>
      </c>
      <c r="I46" s="158">
        <v>0</v>
      </c>
      <c r="J46" s="158">
        <v>0</v>
      </c>
      <c r="K46" s="158">
        <v>10000</v>
      </c>
      <c r="L46" s="160"/>
      <c r="M46" s="161"/>
      <c r="N46" s="161"/>
      <c r="O46" s="162"/>
      <c r="P46" s="178"/>
      <c r="Q46" s="178"/>
      <c r="R46" s="178"/>
      <c r="S46" s="178"/>
      <c r="T46" s="179"/>
      <c r="U46" s="180"/>
      <c r="V46" s="180"/>
      <c r="W46" s="180"/>
    </row>
    <row r="47" spans="1:23" s="153" customFormat="1" ht="75" x14ac:dyDescent="0.25">
      <c r="A47" s="154">
        <v>71582286</v>
      </c>
      <c r="B47" s="155" t="s">
        <v>49</v>
      </c>
      <c r="C47" s="156">
        <v>4190</v>
      </c>
      <c r="D47" s="155" t="s">
        <v>529</v>
      </c>
      <c r="E47" s="157" t="s">
        <v>530</v>
      </c>
      <c r="F47" s="158">
        <v>21666.989999999998</v>
      </c>
      <c r="G47" s="181">
        <v>15166.89</v>
      </c>
      <c r="H47" s="182">
        <v>6500.1</v>
      </c>
      <c r="I47" s="158">
        <v>0</v>
      </c>
      <c r="J47" s="158">
        <v>0</v>
      </c>
      <c r="K47" s="158">
        <v>21666.989999999998</v>
      </c>
      <c r="L47" s="160"/>
      <c r="M47" s="161"/>
      <c r="N47" s="161"/>
      <c r="O47" s="162"/>
      <c r="P47" s="178"/>
      <c r="Q47" s="178"/>
      <c r="R47" s="178"/>
      <c r="S47" s="178"/>
      <c r="T47" s="179"/>
      <c r="U47" s="180"/>
      <c r="V47" s="180"/>
      <c r="W47" s="180"/>
    </row>
    <row r="48" spans="1:23" s="153" customFormat="1" ht="56.25" x14ac:dyDescent="0.25">
      <c r="A48" s="154">
        <v>71582287</v>
      </c>
      <c r="B48" s="155" t="s">
        <v>49</v>
      </c>
      <c r="C48" s="156">
        <v>4189</v>
      </c>
      <c r="D48" s="155" t="s">
        <v>501</v>
      </c>
      <c r="E48" s="157" t="s">
        <v>531</v>
      </c>
      <c r="F48" s="158">
        <v>18000</v>
      </c>
      <c r="G48" s="158">
        <v>12600</v>
      </c>
      <c r="H48" s="159">
        <v>5400</v>
      </c>
      <c r="I48" s="158">
        <v>0</v>
      </c>
      <c r="J48" s="158">
        <v>0</v>
      </c>
      <c r="K48" s="158">
        <v>18000</v>
      </c>
      <c r="L48" s="160"/>
      <c r="M48" s="161"/>
      <c r="N48" s="161"/>
      <c r="O48" s="162"/>
      <c r="P48" s="178"/>
      <c r="Q48" s="178"/>
      <c r="R48" s="178"/>
      <c r="S48" s="178"/>
      <c r="T48" s="179"/>
      <c r="U48" s="180"/>
      <c r="V48" s="180"/>
      <c r="W48" s="180"/>
    </row>
    <row r="49" spans="1:23" s="153" customFormat="1" ht="75" x14ac:dyDescent="0.25">
      <c r="A49" s="154">
        <v>71582288</v>
      </c>
      <c r="B49" s="155" t="s">
        <v>49</v>
      </c>
      <c r="C49" s="156">
        <v>4253</v>
      </c>
      <c r="D49" s="155" t="s">
        <v>503</v>
      </c>
      <c r="E49" s="157" t="s">
        <v>532</v>
      </c>
      <c r="F49" s="158">
        <v>12000</v>
      </c>
      <c r="G49" s="158">
        <v>8400</v>
      </c>
      <c r="H49" s="159">
        <v>3600</v>
      </c>
      <c r="I49" s="158">
        <v>0</v>
      </c>
      <c r="J49" s="158">
        <v>0</v>
      </c>
      <c r="K49" s="158">
        <v>12000</v>
      </c>
      <c r="L49" s="160"/>
      <c r="M49" s="161"/>
      <c r="N49" s="161"/>
      <c r="O49" s="162"/>
      <c r="P49" s="178"/>
      <c r="Q49" s="178"/>
      <c r="R49" s="178"/>
      <c r="S49" s="178"/>
      <c r="T49" s="179"/>
      <c r="U49" s="180"/>
      <c r="V49" s="180"/>
      <c r="W49" s="180"/>
    </row>
    <row r="50" spans="1:23" s="153" customFormat="1" ht="75" x14ac:dyDescent="0.25">
      <c r="A50" s="154">
        <v>71582289</v>
      </c>
      <c r="B50" s="155" t="s">
        <v>49</v>
      </c>
      <c r="C50" s="156">
        <v>4253</v>
      </c>
      <c r="D50" s="155" t="s">
        <v>503</v>
      </c>
      <c r="E50" s="157" t="s">
        <v>533</v>
      </c>
      <c r="F50" s="158">
        <v>32324.05</v>
      </c>
      <c r="G50" s="181">
        <v>22626.84</v>
      </c>
      <c r="H50" s="182">
        <v>9697.2099999999991</v>
      </c>
      <c r="I50" s="158">
        <v>0</v>
      </c>
      <c r="J50" s="158">
        <v>0</v>
      </c>
      <c r="K50" s="158">
        <v>32324.05</v>
      </c>
      <c r="L50" s="160"/>
      <c r="M50" s="161"/>
      <c r="N50" s="161"/>
      <c r="O50" s="162"/>
      <c r="P50" s="178"/>
      <c r="Q50" s="178"/>
      <c r="R50" s="178"/>
      <c r="S50" s="178"/>
      <c r="T50" s="179"/>
      <c r="U50" s="180"/>
      <c r="V50" s="180"/>
      <c r="W50" s="180"/>
    </row>
    <row r="51" spans="1:23" s="153" customFormat="1" ht="75" x14ac:dyDescent="0.25">
      <c r="A51" s="154">
        <v>71582290</v>
      </c>
      <c r="B51" s="155" t="s">
        <v>49</v>
      </c>
      <c r="C51" s="156">
        <v>4188</v>
      </c>
      <c r="D51" s="155" t="s">
        <v>521</v>
      </c>
      <c r="E51" s="157" t="s">
        <v>534</v>
      </c>
      <c r="F51" s="158">
        <v>50000</v>
      </c>
      <c r="G51" s="158">
        <v>35000</v>
      </c>
      <c r="H51" s="159">
        <v>15000</v>
      </c>
      <c r="I51" s="158">
        <v>0</v>
      </c>
      <c r="J51" s="158">
        <v>0</v>
      </c>
      <c r="K51" s="158">
        <v>50000</v>
      </c>
      <c r="L51" s="160"/>
      <c r="M51" s="161"/>
      <c r="N51" s="161"/>
      <c r="O51" s="162"/>
      <c r="P51" s="178"/>
      <c r="Q51" s="178"/>
      <c r="R51" s="178"/>
      <c r="S51" s="178"/>
      <c r="T51" s="179"/>
      <c r="U51" s="180"/>
      <c r="V51" s="180"/>
      <c r="W51" s="180"/>
    </row>
    <row r="52" spans="1:23" s="153" customFormat="1" ht="93.75" x14ac:dyDescent="0.25">
      <c r="A52" s="154">
        <v>71584919</v>
      </c>
      <c r="B52" s="155" t="s">
        <v>49</v>
      </c>
      <c r="C52" s="156" t="s">
        <v>535</v>
      </c>
      <c r="D52" s="155" t="s">
        <v>536</v>
      </c>
      <c r="E52" s="157" t="s">
        <v>537</v>
      </c>
      <c r="F52" s="158">
        <v>28000</v>
      </c>
      <c r="G52" s="158">
        <v>19600</v>
      </c>
      <c r="H52" s="159">
        <v>8400</v>
      </c>
      <c r="I52" s="158">
        <v>0</v>
      </c>
      <c r="J52" s="158">
        <v>0</v>
      </c>
      <c r="K52" s="158">
        <v>28000</v>
      </c>
      <c r="L52" s="160"/>
      <c r="M52" s="161"/>
      <c r="N52" s="161"/>
      <c r="O52" s="162"/>
      <c r="P52" s="178"/>
      <c r="Q52" s="178"/>
      <c r="R52" s="178"/>
      <c r="S52" s="178"/>
      <c r="T52" s="179"/>
      <c r="U52" s="180"/>
      <c r="V52" s="180"/>
      <c r="W52" s="180"/>
    </row>
    <row r="53" spans="1:23" s="153" customFormat="1" ht="75" x14ac:dyDescent="0.25">
      <c r="A53" s="154">
        <v>71584920</v>
      </c>
      <c r="B53" s="155" t="s">
        <v>49</v>
      </c>
      <c r="C53" s="156" t="s">
        <v>538</v>
      </c>
      <c r="D53" s="155" t="s">
        <v>539</v>
      </c>
      <c r="E53" s="157" t="s">
        <v>540</v>
      </c>
      <c r="F53" s="158">
        <v>12000</v>
      </c>
      <c r="G53" s="158">
        <v>8400</v>
      </c>
      <c r="H53" s="159">
        <v>3600</v>
      </c>
      <c r="I53" s="158">
        <v>0</v>
      </c>
      <c r="J53" s="158">
        <v>0</v>
      </c>
      <c r="K53" s="158">
        <v>12000</v>
      </c>
      <c r="L53" s="160"/>
      <c r="M53" s="161"/>
      <c r="N53" s="161"/>
      <c r="O53" s="162"/>
      <c r="P53" s="178"/>
      <c r="Q53" s="178"/>
      <c r="R53" s="178"/>
      <c r="S53" s="178"/>
      <c r="T53" s="179"/>
      <c r="U53" s="180"/>
      <c r="V53" s="180"/>
      <c r="W53" s="180"/>
    </row>
    <row r="54" spans="1:23" s="153" customFormat="1" ht="75" x14ac:dyDescent="0.25">
      <c r="A54" s="154">
        <v>71585047</v>
      </c>
      <c r="B54" s="155" t="s">
        <v>49</v>
      </c>
      <c r="C54" s="156">
        <v>1111</v>
      </c>
      <c r="D54" s="155" t="s">
        <v>49</v>
      </c>
      <c r="E54" s="157" t="s">
        <v>541</v>
      </c>
      <c r="F54" s="158">
        <v>10369</v>
      </c>
      <c r="G54" s="181">
        <v>7258.2999999999993</v>
      </c>
      <c r="H54" s="182">
        <v>3110.7000000000007</v>
      </c>
      <c r="I54" s="158">
        <v>0</v>
      </c>
      <c r="J54" s="158">
        <v>0</v>
      </c>
      <c r="K54" s="158">
        <v>10369</v>
      </c>
      <c r="L54" s="160"/>
      <c r="M54" s="161"/>
      <c r="N54" s="161"/>
      <c r="O54" s="162"/>
      <c r="P54" s="178"/>
      <c r="Q54" s="178"/>
      <c r="R54" s="178"/>
      <c r="S54" s="178"/>
      <c r="T54" s="179"/>
      <c r="U54" s="180"/>
      <c r="V54" s="180"/>
      <c r="W54" s="180"/>
    </row>
    <row r="55" spans="1:23" s="153" customFormat="1" ht="112.5" x14ac:dyDescent="0.25">
      <c r="A55" s="154">
        <v>71582367</v>
      </c>
      <c r="B55" s="155" t="s">
        <v>51</v>
      </c>
      <c r="C55" s="156">
        <v>7234</v>
      </c>
      <c r="D55" s="155" t="s">
        <v>542</v>
      </c>
      <c r="E55" s="157" t="s">
        <v>543</v>
      </c>
      <c r="F55" s="158">
        <v>300000</v>
      </c>
      <c r="G55" s="158">
        <v>210000</v>
      </c>
      <c r="H55" s="159">
        <v>90000</v>
      </c>
      <c r="I55" s="158">
        <v>0</v>
      </c>
      <c r="J55" s="158">
        <v>0</v>
      </c>
      <c r="K55" s="158">
        <v>300000</v>
      </c>
      <c r="L55" s="160"/>
      <c r="M55" s="161"/>
      <c r="N55" s="161"/>
      <c r="O55" s="162"/>
      <c r="P55" s="178"/>
      <c r="Q55" s="178"/>
      <c r="R55" s="178"/>
      <c r="S55" s="178"/>
      <c r="T55" s="179"/>
      <c r="U55" s="180"/>
      <c r="V55" s="180"/>
      <c r="W55" s="180"/>
    </row>
    <row r="56" spans="1:23" s="153" customFormat="1" ht="75" x14ac:dyDescent="0.25">
      <c r="A56" s="154">
        <v>71582368</v>
      </c>
      <c r="B56" s="155" t="s">
        <v>51</v>
      </c>
      <c r="C56" s="156">
        <v>7254</v>
      </c>
      <c r="D56" s="155" t="s">
        <v>544</v>
      </c>
      <c r="E56" s="157" t="s">
        <v>545</v>
      </c>
      <c r="F56" s="158">
        <v>530000</v>
      </c>
      <c r="G56" s="158">
        <v>371000</v>
      </c>
      <c r="H56" s="159">
        <v>159000</v>
      </c>
      <c r="I56" s="158">
        <v>0</v>
      </c>
      <c r="J56" s="158">
        <v>0</v>
      </c>
      <c r="K56" s="158">
        <v>530000</v>
      </c>
      <c r="L56" s="160"/>
      <c r="M56" s="161"/>
      <c r="N56" s="161"/>
      <c r="O56" s="162"/>
      <c r="P56" s="178"/>
      <c r="Q56" s="178"/>
      <c r="R56" s="178"/>
      <c r="S56" s="178"/>
      <c r="T56" s="179"/>
      <c r="U56" s="180"/>
      <c r="V56" s="180"/>
      <c r="W56" s="180"/>
    </row>
    <row r="57" spans="1:23" s="153" customFormat="1" ht="56.25" x14ac:dyDescent="0.25">
      <c r="A57" s="154">
        <v>71582369</v>
      </c>
      <c r="B57" s="155" t="s">
        <v>51</v>
      </c>
      <c r="C57" s="156">
        <v>4101</v>
      </c>
      <c r="D57" s="155" t="s">
        <v>546</v>
      </c>
      <c r="E57" s="157" t="s">
        <v>547</v>
      </c>
      <c r="F57" s="158">
        <v>630000</v>
      </c>
      <c r="G57" s="158">
        <v>441000</v>
      </c>
      <c r="H57" s="159">
        <v>189000</v>
      </c>
      <c r="I57" s="158">
        <v>0</v>
      </c>
      <c r="J57" s="158">
        <v>0</v>
      </c>
      <c r="K57" s="158">
        <v>630000</v>
      </c>
      <c r="L57" s="160"/>
      <c r="M57" s="161"/>
      <c r="N57" s="161"/>
      <c r="O57" s="162"/>
      <c r="P57" s="178"/>
      <c r="Q57" s="178"/>
      <c r="R57" s="178"/>
      <c r="S57" s="178"/>
      <c r="T57" s="179"/>
      <c r="U57" s="180"/>
      <c r="V57" s="180"/>
      <c r="W57" s="180"/>
    </row>
    <row r="58" spans="1:23" s="153" customFormat="1" ht="150" x14ac:dyDescent="0.25">
      <c r="A58" s="154">
        <v>71582370</v>
      </c>
      <c r="B58" s="155" t="s">
        <v>51</v>
      </c>
      <c r="C58" s="156">
        <v>7240</v>
      </c>
      <c r="D58" s="155" t="s">
        <v>548</v>
      </c>
      <c r="E58" s="157" t="s">
        <v>549</v>
      </c>
      <c r="F58" s="158">
        <v>455347.94</v>
      </c>
      <c r="G58" s="158">
        <v>318743.56</v>
      </c>
      <c r="H58" s="159">
        <v>136604.38</v>
      </c>
      <c r="I58" s="158">
        <v>794652.06</v>
      </c>
      <c r="J58" s="158">
        <v>0</v>
      </c>
      <c r="K58" s="158">
        <v>1250000</v>
      </c>
      <c r="L58" s="160"/>
      <c r="M58" s="161"/>
      <c r="N58" s="161"/>
      <c r="O58" s="162"/>
      <c r="P58" s="178"/>
      <c r="Q58" s="178"/>
      <c r="R58" s="178"/>
      <c r="S58" s="178"/>
      <c r="T58" s="179"/>
      <c r="U58" s="180"/>
      <c r="V58" s="180"/>
      <c r="W58" s="180"/>
    </row>
    <row r="59" spans="1:23" s="153" customFormat="1" ht="75" x14ac:dyDescent="0.25">
      <c r="A59" s="154">
        <v>71583579</v>
      </c>
      <c r="B59" s="155" t="s">
        <v>53</v>
      </c>
      <c r="C59" s="156">
        <v>3741</v>
      </c>
      <c r="D59" s="155" t="s">
        <v>550</v>
      </c>
      <c r="E59" s="157" t="s">
        <v>551</v>
      </c>
      <c r="F59" s="158">
        <v>1056985.76</v>
      </c>
      <c r="G59" s="158">
        <v>739890.03</v>
      </c>
      <c r="H59" s="159">
        <v>317095.73</v>
      </c>
      <c r="I59" s="158">
        <v>168056.34</v>
      </c>
      <c r="J59" s="158">
        <v>42877</v>
      </c>
      <c r="K59" s="158">
        <v>1267919.1000000001</v>
      </c>
      <c r="L59" s="160"/>
      <c r="M59" s="161"/>
      <c r="N59" s="161"/>
      <c r="O59" s="162"/>
      <c r="P59" s="178"/>
      <c r="Q59" s="178"/>
      <c r="R59" s="178"/>
      <c r="S59" s="178"/>
      <c r="T59" s="179"/>
      <c r="U59" s="180"/>
      <c r="V59" s="180"/>
      <c r="W59" s="180"/>
    </row>
    <row r="60" spans="1:23" s="153" customFormat="1" ht="75" x14ac:dyDescent="0.25">
      <c r="A60" s="154">
        <v>71583580</v>
      </c>
      <c r="B60" s="155" t="s">
        <v>53</v>
      </c>
      <c r="C60" s="156">
        <v>4154</v>
      </c>
      <c r="D60" s="155" t="s">
        <v>552</v>
      </c>
      <c r="E60" s="157" t="s">
        <v>551</v>
      </c>
      <c r="F60" s="158">
        <v>1056985.77</v>
      </c>
      <c r="G60" s="158">
        <v>739890.04</v>
      </c>
      <c r="H60" s="159">
        <v>317095.73</v>
      </c>
      <c r="I60" s="158">
        <v>117371.97</v>
      </c>
      <c r="J60" s="158">
        <v>42877</v>
      </c>
      <c r="K60" s="158">
        <v>1217234.74</v>
      </c>
      <c r="L60" s="160"/>
      <c r="M60" s="161"/>
      <c r="N60" s="161"/>
      <c r="O60" s="162"/>
      <c r="P60" s="178"/>
      <c r="Q60" s="178"/>
      <c r="R60" s="178"/>
      <c r="S60" s="178"/>
      <c r="T60" s="179"/>
      <c r="U60" s="180"/>
      <c r="V60" s="180"/>
      <c r="W60" s="180"/>
    </row>
    <row r="61" spans="1:23" s="153" customFormat="1" ht="56.25" x14ac:dyDescent="0.25">
      <c r="A61" s="154">
        <v>71584021</v>
      </c>
      <c r="B61" s="155" t="s">
        <v>55</v>
      </c>
      <c r="C61" s="156" t="s">
        <v>553</v>
      </c>
      <c r="D61" s="155" t="s">
        <v>554</v>
      </c>
      <c r="E61" s="157" t="s">
        <v>555</v>
      </c>
      <c r="F61" s="158">
        <v>974773.97</v>
      </c>
      <c r="G61" s="158">
        <v>682341.78</v>
      </c>
      <c r="H61" s="159">
        <v>292432.18999999994</v>
      </c>
      <c r="I61" s="158">
        <v>0</v>
      </c>
      <c r="J61" s="158">
        <v>0</v>
      </c>
      <c r="K61" s="158">
        <v>974773.97</v>
      </c>
      <c r="L61" s="160"/>
      <c r="M61" s="161"/>
      <c r="N61" s="161"/>
      <c r="O61" s="162"/>
      <c r="P61" s="178"/>
      <c r="Q61" s="178"/>
      <c r="R61" s="178"/>
      <c r="S61" s="178"/>
      <c r="T61" s="179"/>
      <c r="U61" s="180"/>
      <c r="V61" s="180"/>
      <c r="W61" s="180"/>
    </row>
    <row r="62" spans="1:23" s="153" customFormat="1" ht="56.25" x14ac:dyDescent="0.25">
      <c r="A62" s="154">
        <v>71584022</v>
      </c>
      <c r="B62" s="155" t="s">
        <v>55</v>
      </c>
      <c r="C62" s="156">
        <v>3814</v>
      </c>
      <c r="D62" s="155" t="s">
        <v>554</v>
      </c>
      <c r="E62" s="157" t="s">
        <v>556</v>
      </c>
      <c r="F62" s="158">
        <v>179508.53</v>
      </c>
      <c r="G62" s="158">
        <v>125655.97</v>
      </c>
      <c r="H62" s="159">
        <v>53852.56</v>
      </c>
      <c r="I62" s="158">
        <v>179508.53</v>
      </c>
      <c r="J62" s="158">
        <v>0</v>
      </c>
      <c r="K62" s="158">
        <v>359017.06</v>
      </c>
      <c r="L62" s="160"/>
      <c r="M62" s="161"/>
      <c r="N62" s="161"/>
      <c r="O62" s="162"/>
      <c r="P62" s="178"/>
      <c r="Q62" s="178"/>
      <c r="R62" s="178"/>
      <c r="S62" s="178"/>
      <c r="T62" s="179"/>
      <c r="U62" s="180"/>
      <c r="V62" s="180"/>
      <c r="W62" s="180"/>
    </row>
    <row r="63" spans="1:23" s="153" customFormat="1" ht="75" x14ac:dyDescent="0.25">
      <c r="A63" s="154">
        <v>71584023</v>
      </c>
      <c r="B63" s="155" t="s">
        <v>55</v>
      </c>
      <c r="C63" s="156" t="s">
        <v>553</v>
      </c>
      <c r="D63" s="155" t="s">
        <v>554</v>
      </c>
      <c r="E63" s="157" t="s">
        <v>557</v>
      </c>
      <c r="F63" s="158">
        <v>70786</v>
      </c>
      <c r="G63" s="158">
        <v>49550.2</v>
      </c>
      <c r="H63" s="159">
        <v>21235.8</v>
      </c>
      <c r="I63" s="158">
        <v>0</v>
      </c>
      <c r="J63" s="158">
        <v>0</v>
      </c>
      <c r="K63" s="158">
        <v>70786</v>
      </c>
      <c r="L63" s="160"/>
      <c r="M63" s="161"/>
      <c r="N63" s="161"/>
      <c r="O63" s="162"/>
      <c r="P63" s="178"/>
      <c r="Q63" s="178"/>
      <c r="R63" s="178"/>
      <c r="S63" s="178"/>
      <c r="T63" s="179"/>
      <c r="U63" s="180"/>
      <c r="V63" s="180"/>
      <c r="W63" s="180"/>
    </row>
    <row r="64" spans="1:23" s="153" customFormat="1" ht="37.5" x14ac:dyDescent="0.25">
      <c r="A64" s="154">
        <v>71584024</v>
      </c>
      <c r="B64" s="155" t="s">
        <v>55</v>
      </c>
      <c r="C64" s="156" t="s">
        <v>558</v>
      </c>
      <c r="D64" s="155" t="s">
        <v>559</v>
      </c>
      <c r="E64" s="157" t="s">
        <v>560</v>
      </c>
      <c r="F64" s="158">
        <v>156378</v>
      </c>
      <c r="G64" s="158">
        <v>109464.59999999999</v>
      </c>
      <c r="H64" s="159">
        <v>46913.4</v>
      </c>
      <c r="I64" s="158">
        <v>219695.95</v>
      </c>
      <c r="J64" s="158">
        <v>0</v>
      </c>
      <c r="K64" s="158">
        <v>376073.95</v>
      </c>
      <c r="L64" s="160"/>
      <c r="M64" s="161"/>
      <c r="N64" s="161"/>
      <c r="O64" s="162"/>
      <c r="P64" s="178"/>
      <c r="Q64" s="178"/>
      <c r="R64" s="178"/>
      <c r="S64" s="178"/>
      <c r="T64" s="179"/>
      <c r="U64" s="180"/>
      <c r="V64" s="180"/>
      <c r="W64" s="180"/>
    </row>
    <row r="65" spans="1:23" s="153" customFormat="1" ht="56.25" x14ac:dyDescent="0.25">
      <c r="A65" s="154">
        <v>71584025</v>
      </c>
      <c r="B65" s="155" t="s">
        <v>55</v>
      </c>
      <c r="C65" s="156" t="s">
        <v>558</v>
      </c>
      <c r="D65" s="155" t="s">
        <v>559</v>
      </c>
      <c r="E65" s="157" t="s">
        <v>561</v>
      </c>
      <c r="F65" s="158">
        <v>22440.959999999999</v>
      </c>
      <c r="G65" s="158">
        <v>15708.67</v>
      </c>
      <c r="H65" s="159">
        <v>6732.29</v>
      </c>
      <c r="I65" s="158">
        <v>0</v>
      </c>
      <c r="J65" s="158">
        <v>0</v>
      </c>
      <c r="K65" s="158">
        <v>22440.959999999999</v>
      </c>
      <c r="L65" s="160"/>
      <c r="M65" s="161"/>
      <c r="N65" s="161"/>
      <c r="O65" s="162"/>
      <c r="P65" s="178"/>
      <c r="Q65" s="178"/>
      <c r="R65" s="178"/>
      <c r="S65" s="178"/>
      <c r="T65" s="179"/>
      <c r="U65" s="180"/>
      <c r="V65" s="180"/>
      <c r="W65" s="180"/>
    </row>
    <row r="66" spans="1:23" s="153" customFormat="1" ht="75" x14ac:dyDescent="0.25">
      <c r="A66" s="154">
        <v>71584026</v>
      </c>
      <c r="B66" s="155" t="s">
        <v>55</v>
      </c>
      <c r="C66" s="156">
        <v>4800</v>
      </c>
      <c r="D66" s="155" t="s">
        <v>562</v>
      </c>
      <c r="E66" s="157" t="s">
        <v>563</v>
      </c>
      <c r="F66" s="158">
        <v>1060160</v>
      </c>
      <c r="G66" s="158">
        <v>742112</v>
      </c>
      <c r="H66" s="159">
        <v>318048</v>
      </c>
      <c r="I66" s="158">
        <v>2252840</v>
      </c>
      <c r="J66" s="158">
        <v>0</v>
      </c>
      <c r="K66" s="158">
        <v>3313000</v>
      </c>
      <c r="L66" s="160"/>
      <c r="M66" s="161"/>
      <c r="N66" s="161"/>
      <c r="O66" s="162"/>
      <c r="P66" s="178"/>
      <c r="Q66" s="178"/>
      <c r="R66" s="178"/>
      <c r="S66" s="178"/>
      <c r="T66" s="179"/>
      <c r="U66" s="180"/>
      <c r="V66" s="180"/>
      <c r="W66" s="180"/>
    </row>
    <row r="67" spans="1:23" s="153" customFormat="1" ht="75" x14ac:dyDescent="0.25">
      <c r="A67" s="154">
        <v>71584027</v>
      </c>
      <c r="B67" s="155" t="s">
        <v>55</v>
      </c>
      <c r="C67" s="156">
        <v>4800</v>
      </c>
      <c r="D67" s="155" t="s">
        <v>562</v>
      </c>
      <c r="E67" s="157" t="s">
        <v>564</v>
      </c>
      <c r="F67" s="158">
        <v>28700</v>
      </c>
      <c r="G67" s="158">
        <v>20090</v>
      </c>
      <c r="H67" s="159">
        <v>8610</v>
      </c>
      <c r="I67" s="158">
        <v>0</v>
      </c>
      <c r="J67" s="158">
        <v>0</v>
      </c>
      <c r="K67" s="158">
        <v>28700</v>
      </c>
      <c r="L67" s="160"/>
      <c r="M67" s="161"/>
      <c r="N67" s="161"/>
      <c r="O67" s="162"/>
      <c r="P67" s="178"/>
      <c r="Q67" s="178"/>
      <c r="R67" s="178"/>
      <c r="S67" s="178"/>
      <c r="T67" s="179"/>
      <c r="U67" s="180"/>
      <c r="V67" s="180"/>
      <c r="W67" s="180"/>
    </row>
    <row r="68" spans="1:23" s="153" customFormat="1" ht="75" x14ac:dyDescent="0.25">
      <c r="A68" s="154">
        <v>71584028</v>
      </c>
      <c r="B68" s="155" t="s">
        <v>55</v>
      </c>
      <c r="C68" s="156" t="s">
        <v>565</v>
      </c>
      <c r="D68" s="155" t="s">
        <v>566</v>
      </c>
      <c r="E68" s="157" t="s">
        <v>567</v>
      </c>
      <c r="F68" s="158">
        <v>90000</v>
      </c>
      <c r="G68" s="158">
        <v>62999.999999999993</v>
      </c>
      <c r="H68" s="159">
        <v>27000</v>
      </c>
      <c r="I68" s="158">
        <v>0</v>
      </c>
      <c r="J68" s="158">
        <v>0</v>
      </c>
      <c r="K68" s="158">
        <v>90000</v>
      </c>
      <c r="L68" s="160"/>
      <c r="M68" s="161"/>
      <c r="N68" s="161"/>
      <c r="O68" s="162"/>
      <c r="P68" s="178"/>
      <c r="Q68" s="178"/>
      <c r="R68" s="178"/>
      <c r="S68" s="178"/>
      <c r="T68" s="179"/>
      <c r="U68" s="180"/>
      <c r="V68" s="180"/>
      <c r="W68" s="180"/>
    </row>
    <row r="69" spans="1:23" s="153" customFormat="1" ht="93.75" x14ac:dyDescent="0.25">
      <c r="A69" s="154">
        <v>71584029</v>
      </c>
      <c r="B69" s="155" t="s">
        <v>55</v>
      </c>
      <c r="C69" s="156" t="s">
        <v>568</v>
      </c>
      <c r="D69" s="155" t="s">
        <v>569</v>
      </c>
      <c r="E69" s="157" t="s">
        <v>570</v>
      </c>
      <c r="F69" s="158">
        <v>126526</v>
      </c>
      <c r="G69" s="158">
        <v>88568.2</v>
      </c>
      <c r="H69" s="159">
        <v>37957.799999999996</v>
      </c>
      <c r="I69" s="158">
        <v>0</v>
      </c>
      <c r="J69" s="158">
        <v>0</v>
      </c>
      <c r="K69" s="158">
        <v>126526</v>
      </c>
      <c r="L69" s="160"/>
      <c r="M69" s="161"/>
      <c r="N69" s="161"/>
      <c r="O69" s="162"/>
      <c r="P69" s="178"/>
      <c r="Q69" s="178"/>
      <c r="R69" s="178"/>
      <c r="S69" s="178"/>
      <c r="T69" s="179"/>
      <c r="U69" s="180"/>
      <c r="V69" s="180"/>
      <c r="W69" s="180"/>
    </row>
    <row r="70" spans="1:23" s="153" customFormat="1" ht="93.75" x14ac:dyDescent="0.25">
      <c r="A70" s="154">
        <v>71583456</v>
      </c>
      <c r="B70" s="155" t="s">
        <v>57</v>
      </c>
      <c r="C70" s="156">
        <v>1111</v>
      </c>
      <c r="D70" s="155" t="s">
        <v>57</v>
      </c>
      <c r="E70" s="157" t="s">
        <v>571</v>
      </c>
      <c r="F70" s="158">
        <v>1416669.93</v>
      </c>
      <c r="G70" s="158">
        <v>991668.95</v>
      </c>
      <c r="H70" s="159">
        <v>425000.98</v>
      </c>
      <c r="I70" s="158">
        <v>0</v>
      </c>
      <c r="J70" s="158">
        <v>0</v>
      </c>
      <c r="K70" s="158">
        <v>1416669.93</v>
      </c>
      <c r="L70" s="160"/>
      <c r="M70" s="161"/>
      <c r="N70" s="161"/>
      <c r="O70" s="162"/>
      <c r="P70" s="178"/>
      <c r="Q70" s="178"/>
      <c r="R70" s="178"/>
      <c r="S70" s="178"/>
      <c r="T70" s="179"/>
      <c r="U70" s="180"/>
      <c r="V70" s="180"/>
      <c r="W70" s="180"/>
    </row>
    <row r="71" spans="1:23" s="153" customFormat="1" ht="75" x14ac:dyDescent="0.25">
      <c r="A71" s="154">
        <v>71583457</v>
      </c>
      <c r="B71" s="155" t="s">
        <v>57</v>
      </c>
      <c r="C71" s="156">
        <v>1111</v>
      </c>
      <c r="D71" s="155" t="s">
        <v>57</v>
      </c>
      <c r="E71" s="157" t="s">
        <v>572</v>
      </c>
      <c r="F71" s="158">
        <v>186488.89</v>
      </c>
      <c r="G71" s="158">
        <v>130542.22</v>
      </c>
      <c r="H71" s="159">
        <v>55946.67</v>
      </c>
      <c r="I71" s="158">
        <v>0</v>
      </c>
      <c r="J71" s="158">
        <v>0</v>
      </c>
      <c r="K71" s="158">
        <v>186488.89</v>
      </c>
      <c r="L71" s="160"/>
      <c r="M71" s="161"/>
      <c r="N71" s="161"/>
      <c r="O71" s="162"/>
      <c r="P71" s="178"/>
      <c r="Q71" s="178"/>
      <c r="R71" s="178"/>
      <c r="S71" s="178"/>
      <c r="T71" s="179"/>
      <c r="U71" s="180"/>
      <c r="V71" s="180"/>
      <c r="W71" s="180"/>
    </row>
    <row r="72" spans="1:23" s="153" customFormat="1" ht="93.75" x14ac:dyDescent="0.25">
      <c r="A72" s="154">
        <v>71583458</v>
      </c>
      <c r="B72" s="155" t="s">
        <v>57</v>
      </c>
      <c r="C72" s="156">
        <v>7505</v>
      </c>
      <c r="D72" s="155" t="s">
        <v>573</v>
      </c>
      <c r="E72" s="157" t="s">
        <v>574</v>
      </c>
      <c r="F72" s="158">
        <v>122960</v>
      </c>
      <c r="G72" s="158">
        <v>86072</v>
      </c>
      <c r="H72" s="159">
        <v>36888</v>
      </c>
      <c r="I72" s="158">
        <v>0</v>
      </c>
      <c r="J72" s="158">
        <v>0</v>
      </c>
      <c r="K72" s="158">
        <v>122960</v>
      </c>
      <c r="L72" s="160"/>
      <c r="M72" s="161"/>
      <c r="N72" s="161"/>
      <c r="O72" s="162"/>
      <c r="P72" s="178"/>
      <c r="Q72" s="178"/>
      <c r="R72" s="178"/>
      <c r="S72" s="178"/>
      <c r="T72" s="179"/>
      <c r="U72" s="180"/>
      <c r="V72" s="180"/>
      <c r="W72" s="180"/>
    </row>
    <row r="73" spans="1:23" s="153" customFormat="1" ht="56.25" x14ac:dyDescent="0.25">
      <c r="A73" s="154">
        <v>71584047</v>
      </c>
      <c r="B73" s="155" t="s">
        <v>59</v>
      </c>
      <c r="C73" s="156" t="s">
        <v>575</v>
      </c>
      <c r="D73" s="155" t="s">
        <v>576</v>
      </c>
      <c r="E73" s="157" t="s">
        <v>577</v>
      </c>
      <c r="F73" s="158">
        <v>30000</v>
      </c>
      <c r="G73" s="158">
        <v>21000</v>
      </c>
      <c r="H73" s="159">
        <v>9000</v>
      </c>
      <c r="I73" s="158">
        <v>0</v>
      </c>
      <c r="J73" s="158">
        <v>0</v>
      </c>
      <c r="K73" s="158">
        <v>30000</v>
      </c>
      <c r="L73" s="160"/>
      <c r="M73" s="161"/>
      <c r="N73" s="161"/>
      <c r="O73" s="162"/>
      <c r="P73" s="178"/>
      <c r="Q73" s="178"/>
      <c r="R73" s="178"/>
      <c r="S73" s="178"/>
      <c r="T73" s="179"/>
      <c r="U73" s="180"/>
      <c r="V73" s="180"/>
      <c r="W73" s="180"/>
    </row>
    <row r="74" spans="1:23" s="153" customFormat="1" ht="75" x14ac:dyDescent="0.25">
      <c r="A74" s="154">
        <v>71584048</v>
      </c>
      <c r="B74" s="155" t="s">
        <v>59</v>
      </c>
      <c r="C74" s="156" t="s">
        <v>578</v>
      </c>
      <c r="D74" s="155" t="s">
        <v>579</v>
      </c>
      <c r="E74" s="157" t="s">
        <v>580</v>
      </c>
      <c r="F74" s="158">
        <v>1700000</v>
      </c>
      <c r="G74" s="158">
        <v>1190000</v>
      </c>
      <c r="H74" s="159">
        <v>510000</v>
      </c>
      <c r="I74" s="158">
        <v>0</v>
      </c>
      <c r="J74" s="158">
        <v>0</v>
      </c>
      <c r="K74" s="158">
        <v>1700000</v>
      </c>
      <c r="L74" s="160"/>
      <c r="M74" s="161"/>
      <c r="N74" s="161"/>
      <c r="O74" s="162"/>
      <c r="P74" s="178"/>
      <c r="Q74" s="178"/>
      <c r="R74" s="178"/>
      <c r="S74" s="178"/>
      <c r="T74" s="179"/>
      <c r="U74" s="180"/>
      <c r="V74" s="180"/>
      <c r="W74" s="180"/>
    </row>
    <row r="75" spans="1:23" s="153" customFormat="1" ht="18.75" x14ac:dyDescent="0.25">
      <c r="A75" s="154">
        <v>71584049</v>
      </c>
      <c r="B75" s="155" t="s">
        <v>59</v>
      </c>
      <c r="C75" s="156" t="s">
        <v>581</v>
      </c>
      <c r="D75" s="155" t="s">
        <v>582</v>
      </c>
      <c r="E75" s="157" t="s">
        <v>583</v>
      </c>
      <c r="F75" s="158">
        <v>220000</v>
      </c>
      <c r="G75" s="158">
        <v>154000</v>
      </c>
      <c r="H75" s="159">
        <v>66000</v>
      </c>
      <c r="I75" s="158">
        <v>0</v>
      </c>
      <c r="J75" s="158">
        <v>0</v>
      </c>
      <c r="K75" s="158">
        <v>220000</v>
      </c>
      <c r="L75" s="160"/>
      <c r="M75" s="161"/>
      <c r="N75" s="161"/>
      <c r="O75" s="162"/>
      <c r="P75" s="178"/>
      <c r="Q75" s="178"/>
      <c r="R75" s="178"/>
      <c r="S75" s="178"/>
      <c r="T75" s="179"/>
      <c r="U75" s="180"/>
      <c r="V75" s="180"/>
      <c r="W75" s="180"/>
    </row>
    <row r="76" spans="1:23" s="153" customFormat="1" ht="75" x14ac:dyDescent="0.25">
      <c r="A76" s="154">
        <v>71584050</v>
      </c>
      <c r="B76" s="155" t="s">
        <v>59</v>
      </c>
      <c r="C76" s="156" t="s">
        <v>584</v>
      </c>
      <c r="D76" s="155" t="s">
        <v>585</v>
      </c>
      <c r="E76" s="157" t="s">
        <v>586</v>
      </c>
      <c r="F76" s="158">
        <v>150000</v>
      </c>
      <c r="G76" s="158">
        <v>105000</v>
      </c>
      <c r="H76" s="159">
        <v>45000</v>
      </c>
      <c r="I76" s="158">
        <v>0</v>
      </c>
      <c r="J76" s="158">
        <v>0</v>
      </c>
      <c r="K76" s="158">
        <v>150000</v>
      </c>
      <c r="L76" s="160"/>
      <c r="M76" s="161"/>
      <c r="N76" s="161"/>
      <c r="O76" s="162"/>
      <c r="P76" s="178"/>
      <c r="Q76" s="178"/>
      <c r="R76" s="178"/>
      <c r="S76" s="178"/>
      <c r="T76" s="179"/>
      <c r="U76" s="180"/>
      <c r="V76" s="180"/>
      <c r="W76" s="180"/>
    </row>
    <row r="77" spans="1:23" s="153" customFormat="1" ht="18.75" x14ac:dyDescent="0.25">
      <c r="A77" s="154">
        <v>71584051</v>
      </c>
      <c r="B77" s="155" t="s">
        <v>59</v>
      </c>
      <c r="C77" s="156" t="s">
        <v>584</v>
      </c>
      <c r="D77" s="155" t="s">
        <v>585</v>
      </c>
      <c r="E77" s="157" t="s">
        <v>583</v>
      </c>
      <c r="F77" s="158">
        <v>391600</v>
      </c>
      <c r="G77" s="158">
        <v>274120</v>
      </c>
      <c r="H77" s="159">
        <v>117480</v>
      </c>
      <c r="I77" s="158">
        <v>0</v>
      </c>
      <c r="J77" s="158">
        <v>0</v>
      </c>
      <c r="K77" s="158">
        <v>391600</v>
      </c>
      <c r="L77" s="160"/>
      <c r="M77" s="161"/>
      <c r="N77" s="161"/>
      <c r="O77" s="162"/>
      <c r="P77" s="178"/>
      <c r="Q77" s="178"/>
      <c r="R77" s="178"/>
      <c r="S77" s="178"/>
      <c r="T77" s="179"/>
      <c r="U77" s="180"/>
      <c r="V77" s="180"/>
      <c r="W77" s="180"/>
    </row>
    <row r="78" spans="1:23" s="153" customFormat="1" ht="56.25" x14ac:dyDescent="0.25">
      <c r="A78" s="154">
        <v>71584052</v>
      </c>
      <c r="B78" s="155" t="s">
        <v>59</v>
      </c>
      <c r="C78" s="156" t="s">
        <v>587</v>
      </c>
      <c r="D78" s="155" t="s">
        <v>588</v>
      </c>
      <c r="E78" s="157" t="s">
        <v>577</v>
      </c>
      <c r="F78" s="158">
        <v>33000</v>
      </c>
      <c r="G78" s="158">
        <v>23100</v>
      </c>
      <c r="H78" s="159">
        <v>9900</v>
      </c>
      <c r="I78" s="158">
        <v>0</v>
      </c>
      <c r="J78" s="158">
        <v>0</v>
      </c>
      <c r="K78" s="158">
        <v>33000</v>
      </c>
      <c r="L78" s="160"/>
      <c r="M78" s="161"/>
      <c r="N78" s="161"/>
      <c r="O78" s="162"/>
      <c r="P78" s="178"/>
      <c r="Q78" s="178"/>
      <c r="R78" s="178"/>
      <c r="S78" s="178"/>
      <c r="T78" s="179"/>
      <c r="U78" s="180"/>
      <c r="V78" s="180"/>
      <c r="W78" s="180"/>
    </row>
    <row r="79" spans="1:23" s="153" customFormat="1" ht="75" x14ac:dyDescent="0.25">
      <c r="A79" s="154">
        <v>71584053</v>
      </c>
      <c r="B79" s="155" t="s">
        <v>59</v>
      </c>
      <c r="C79" s="156" t="s">
        <v>587</v>
      </c>
      <c r="D79" s="155" t="s">
        <v>588</v>
      </c>
      <c r="E79" s="157" t="s">
        <v>589</v>
      </c>
      <c r="F79" s="158">
        <v>11208.07</v>
      </c>
      <c r="G79" s="158">
        <v>7845.65</v>
      </c>
      <c r="H79" s="159">
        <v>3362.42</v>
      </c>
      <c r="I79" s="158">
        <v>127.74</v>
      </c>
      <c r="J79" s="158">
        <v>0</v>
      </c>
      <c r="K79" s="158">
        <v>11335.81</v>
      </c>
      <c r="L79" s="160"/>
      <c r="M79" s="161"/>
      <c r="N79" s="161"/>
      <c r="O79" s="162"/>
      <c r="P79" s="178"/>
      <c r="Q79" s="178"/>
      <c r="R79" s="178"/>
      <c r="S79" s="178"/>
      <c r="T79" s="179"/>
      <c r="U79" s="180"/>
      <c r="V79" s="180"/>
      <c r="W79" s="180"/>
    </row>
    <row r="80" spans="1:23" s="153" customFormat="1" ht="56.25" x14ac:dyDescent="0.25">
      <c r="A80" s="154">
        <v>71584054</v>
      </c>
      <c r="B80" s="155" t="s">
        <v>59</v>
      </c>
      <c r="C80" s="156">
        <v>1111</v>
      </c>
      <c r="D80" s="155" t="s">
        <v>59</v>
      </c>
      <c r="E80" s="157" t="s">
        <v>590</v>
      </c>
      <c r="F80" s="158">
        <v>182988.72</v>
      </c>
      <c r="G80" s="158">
        <v>128092.1</v>
      </c>
      <c r="H80" s="159">
        <v>54896.62</v>
      </c>
      <c r="I80" s="158">
        <v>0</v>
      </c>
      <c r="J80" s="158">
        <v>0</v>
      </c>
      <c r="K80" s="158">
        <v>182988.72</v>
      </c>
      <c r="L80" s="160"/>
      <c r="M80" s="161"/>
      <c r="N80" s="161"/>
      <c r="O80" s="162"/>
      <c r="P80" s="178"/>
      <c r="Q80" s="178"/>
      <c r="R80" s="178"/>
      <c r="S80" s="178"/>
      <c r="T80" s="179"/>
      <c r="U80" s="180"/>
      <c r="V80" s="180"/>
      <c r="W80" s="180"/>
    </row>
    <row r="81" spans="1:23" s="153" customFormat="1" ht="112.5" x14ac:dyDescent="0.25">
      <c r="A81" s="154">
        <v>71584055</v>
      </c>
      <c r="B81" s="155" t="s">
        <v>59</v>
      </c>
      <c r="C81" s="156">
        <v>1111</v>
      </c>
      <c r="D81" s="155" t="s">
        <v>59</v>
      </c>
      <c r="E81" s="157" t="s">
        <v>591</v>
      </c>
      <c r="F81" s="158">
        <v>173859</v>
      </c>
      <c r="G81" s="158">
        <v>121701.3</v>
      </c>
      <c r="H81" s="159">
        <v>52157.7</v>
      </c>
      <c r="I81" s="158">
        <v>0</v>
      </c>
      <c r="J81" s="158">
        <v>0</v>
      </c>
      <c r="K81" s="158">
        <v>173859</v>
      </c>
      <c r="L81" s="160"/>
      <c r="M81" s="161"/>
      <c r="N81" s="161"/>
      <c r="O81" s="162"/>
      <c r="P81" s="178"/>
      <c r="Q81" s="178"/>
      <c r="R81" s="178"/>
      <c r="S81" s="178"/>
      <c r="T81" s="179"/>
      <c r="U81" s="180"/>
      <c r="V81" s="180"/>
      <c r="W81" s="180"/>
    </row>
    <row r="82" spans="1:23" s="153" customFormat="1" ht="93.75" x14ac:dyDescent="0.25">
      <c r="A82" s="154">
        <v>71581624</v>
      </c>
      <c r="B82" s="155" t="s">
        <v>61</v>
      </c>
      <c r="C82" s="156">
        <v>3967</v>
      </c>
      <c r="D82" s="155" t="s">
        <v>592</v>
      </c>
      <c r="E82" s="157" t="s">
        <v>593</v>
      </c>
      <c r="F82" s="158">
        <v>370000</v>
      </c>
      <c r="G82" s="158">
        <v>259000</v>
      </c>
      <c r="H82" s="159">
        <v>111000</v>
      </c>
      <c r="I82" s="158">
        <v>0</v>
      </c>
      <c r="J82" s="158">
        <v>0</v>
      </c>
      <c r="K82" s="158">
        <v>370000</v>
      </c>
      <c r="L82" s="160"/>
      <c r="M82" s="161"/>
      <c r="N82" s="161"/>
      <c r="O82" s="162"/>
      <c r="P82" s="178"/>
      <c r="Q82" s="178"/>
      <c r="R82" s="178"/>
      <c r="S82" s="178"/>
      <c r="T82" s="179"/>
      <c r="U82" s="180"/>
      <c r="V82" s="180"/>
      <c r="W82" s="180"/>
    </row>
    <row r="83" spans="1:23" s="153" customFormat="1" ht="112.5" x14ac:dyDescent="0.25">
      <c r="A83" s="154">
        <v>71581625</v>
      </c>
      <c r="B83" s="155" t="s">
        <v>61</v>
      </c>
      <c r="C83" s="156">
        <v>3907</v>
      </c>
      <c r="D83" s="155" t="s">
        <v>594</v>
      </c>
      <c r="E83" s="157" t="s">
        <v>595</v>
      </c>
      <c r="F83" s="158">
        <v>175000</v>
      </c>
      <c r="G83" s="158">
        <v>122500</v>
      </c>
      <c r="H83" s="159">
        <v>52500</v>
      </c>
      <c r="I83" s="158">
        <v>0</v>
      </c>
      <c r="J83" s="158">
        <v>0</v>
      </c>
      <c r="K83" s="158">
        <v>175000</v>
      </c>
      <c r="L83" s="160"/>
      <c r="M83" s="161"/>
      <c r="N83" s="161"/>
      <c r="O83" s="162"/>
      <c r="P83" s="178"/>
      <c r="Q83" s="178"/>
      <c r="R83" s="178"/>
      <c r="S83" s="178"/>
      <c r="T83" s="179"/>
      <c r="U83" s="180"/>
      <c r="V83" s="180"/>
      <c r="W83" s="180"/>
    </row>
    <row r="84" spans="1:23" s="153" customFormat="1" ht="112.5" x14ac:dyDescent="0.25">
      <c r="A84" s="154">
        <v>71581626</v>
      </c>
      <c r="B84" s="155" t="s">
        <v>61</v>
      </c>
      <c r="C84" s="156">
        <v>4700</v>
      </c>
      <c r="D84" s="155" t="s">
        <v>596</v>
      </c>
      <c r="E84" s="157" t="s">
        <v>597</v>
      </c>
      <c r="F84" s="158">
        <v>95000</v>
      </c>
      <c r="G84" s="158">
        <v>66500</v>
      </c>
      <c r="H84" s="159">
        <v>28500</v>
      </c>
      <c r="I84" s="158">
        <v>0</v>
      </c>
      <c r="J84" s="158">
        <v>0</v>
      </c>
      <c r="K84" s="158">
        <v>95000</v>
      </c>
      <c r="L84" s="160"/>
      <c r="M84" s="161"/>
      <c r="N84" s="161"/>
      <c r="O84" s="162"/>
      <c r="P84" s="178"/>
      <c r="Q84" s="178"/>
      <c r="R84" s="178"/>
      <c r="S84" s="178"/>
      <c r="T84" s="179"/>
      <c r="U84" s="180"/>
      <c r="V84" s="180"/>
      <c r="W84" s="180"/>
    </row>
    <row r="85" spans="1:23" s="153" customFormat="1" ht="93.75" x14ac:dyDescent="0.25">
      <c r="A85" s="154">
        <v>71581627</v>
      </c>
      <c r="B85" s="155" t="s">
        <v>61</v>
      </c>
      <c r="C85" s="156">
        <v>3902</v>
      </c>
      <c r="D85" s="155" t="s">
        <v>598</v>
      </c>
      <c r="E85" s="157" t="s">
        <v>599</v>
      </c>
      <c r="F85" s="158">
        <v>410000</v>
      </c>
      <c r="G85" s="158">
        <v>287000</v>
      </c>
      <c r="H85" s="159">
        <v>123000</v>
      </c>
      <c r="I85" s="158">
        <v>0</v>
      </c>
      <c r="J85" s="158">
        <v>0</v>
      </c>
      <c r="K85" s="158">
        <v>410000</v>
      </c>
      <c r="L85" s="160"/>
      <c r="M85" s="161"/>
      <c r="N85" s="161"/>
      <c r="O85" s="162"/>
      <c r="P85" s="178"/>
      <c r="Q85" s="178"/>
      <c r="R85" s="178"/>
      <c r="S85" s="178"/>
      <c r="T85" s="179"/>
      <c r="U85" s="180"/>
      <c r="V85" s="180"/>
      <c r="W85" s="180"/>
    </row>
    <row r="86" spans="1:23" s="153" customFormat="1" ht="93.75" x14ac:dyDescent="0.25">
      <c r="A86" s="154">
        <v>71581628</v>
      </c>
      <c r="B86" s="155" t="s">
        <v>61</v>
      </c>
      <c r="C86" s="156" t="s">
        <v>600</v>
      </c>
      <c r="D86" s="155" t="s">
        <v>601</v>
      </c>
      <c r="E86" s="157" t="s">
        <v>602</v>
      </c>
      <c r="F86" s="158">
        <v>421000</v>
      </c>
      <c r="G86" s="158">
        <v>294700</v>
      </c>
      <c r="H86" s="159">
        <v>126300</v>
      </c>
      <c r="I86" s="158">
        <v>0</v>
      </c>
      <c r="J86" s="158">
        <v>0</v>
      </c>
      <c r="K86" s="158">
        <v>421000</v>
      </c>
      <c r="L86" s="160"/>
      <c r="M86" s="161"/>
      <c r="N86" s="161"/>
      <c r="O86" s="162"/>
      <c r="P86" s="178"/>
      <c r="Q86" s="178"/>
      <c r="R86" s="178"/>
      <c r="S86" s="178"/>
      <c r="T86" s="179"/>
      <c r="U86" s="180"/>
      <c r="V86" s="180"/>
      <c r="W86" s="180"/>
    </row>
    <row r="87" spans="1:23" s="153" customFormat="1" ht="93.75" x14ac:dyDescent="0.25">
      <c r="A87" s="154">
        <v>71581629</v>
      </c>
      <c r="B87" s="155" t="s">
        <v>61</v>
      </c>
      <c r="C87" s="156">
        <v>4292</v>
      </c>
      <c r="D87" s="155" t="s">
        <v>603</v>
      </c>
      <c r="E87" s="157" t="s">
        <v>604</v>
      </c>
      <c r="F87" s="158">
        <v>269942.46999999997</v>
      </c>
      <c r="G87" s="158">
        <v>188959.72</v>
      </c>
      <c r="H87" s="159">
        <v>80982.749999999971</v>
      </c>
      <c r="I87" s="158">
        <v>0</v>
      </c>
      <c r="J87" s="158">
        <v>0</v>
      </c>
      <c r="K87" s="158">
        <v>269942.46999999997</v>
      </c>
      <c r="L87" s="160"/>
      <c r="M87" s="161"/>
      <c r="N87" s="161"/>
      <c r="O87" s="162"/>
      <c r="P87" s="178"/>
      <c r="Q87" s="178"/>
      <c r="R87" s="178"/>
      <c r="S87" s="178"/>
      <c r="T87" s="179"/>
      <c r="U87" s="180"/>
      <c r="V87" s="180"/>
      <c r="W87" s="180"/>
    </row>
    <row r="88" spans="1:23" s="153" customFormat="1" ht="112.5" x14ac:dyDescent="0.25">
      <c r="A88" s="154">
        <v>71581630</v>
      </c>
      <c r="B88" s="155" t="s">
        <v>61</v>
      </c>
      <c r="C88" s="156">
        <v>3906</v>
      </c>
      <c r="D88" s="155" t="s">
        <v>605</v>
      </c>
      <c r="E88" s="157" t="s">
        <v>606</v>
      </c>
      <c r="F88" s="158">
        <v>40000</v>
      </c>
      <c r="G88" s="158">
        <v>28000</v>
      </c>
      <c r="H88" s="159">
        <v>12000</v>
      </c>
      <c r="I88" s="158">
        <v>0</v>
      </c>
      <c r="J88" s="158">
        <v>0</v>
      </c>
      <c r="K88" s="158">
        <v>40000</v>
      </c>
      <c r="L88" s="160"/>
      <c r="M88" s="161"/>
      <c r="N88" s="161"/>
      <c r="O88" s="162"/>
      <c r="P88" s="178"/>
      <c r="Q88" s="178"/>
      <c r="R88" s="178"/>
      <c r="S88" s="178"/>
      <c r="T88" s="179"/>
      <c r="U88" s="180"/>
      <c r="V88" s="180"/>
      <c r="W88" s="180"/>
    </row>
    <row r="89" spans="1:23" s="153" customFormat="1" ht="93.75" x14ac:dyDescent="0.25">
      <c r="A89" s="154">
        <v>71581631</v>
      </c>
      <c r="B89" s="155" t="s">
        <v>61</v>
      </c>
      <c r="C89" s="156" t="s">
        <v>607</v>
      </c>
      <c r="D89" s="155" t="s">
        <v>608</v>
      </c>
      <c r="E89" s="157" t="s">
        <v>609</v>
      </c>
      <c r="F89" s="158">
        <v>30000</v>
      </c>
      <c r="G89" s="158">
        <v>21000</v>
      </c>
      <c r="H89" s="159">
        <v>9000</v>
      </c>
      <c r="I89" s="158">
        <v>0</v>
      </c>
      <c r="J89" s="158">
        <v>0</v>
      </c>
      <c r="K89" s="158">
        <v>30000</v>
      </c>
      <c r="L89" s="160"/>
      <c r="M89" s="161"/>
      <c r="N89" s="161"/>
      <c r="O89" s="162"/>
      <c r="P89" s="178"/>
      <c r="Q89" s="178"/>
      <c r="R89" s="178"/>
      <c r="S89" s="178"/>
      <c r="T89" s="179"/>
      <c r="U89" s="180"/>
      <c r="V89" s="180"/>
      <c r="W89" s="180"/>
    </row>
    <row r="90" spans="1:23" s="153" customFormat="1" ht="93.75" x14ac:dyDescent="0.25">
      <c r="A90" s="154">
        <v>71581632</v>
      </c>
      <c r="B90" s="155" t="s">
        <v>61</v>
      </c>
      <c r="C90" s="156">
        <v>3886</v>
      </c>
      <c r="D90" s="155" t="s">
        <v>610</v>
      </c>
      <c r="E90" s="157" t="s">
        <v>611</v>
      </c>
      <c r="F90" s="158">
        <v>10000</v>
      </c>
      <c r="G90" s="158">
        <v>7000</v>
      </c>
      <c r="H90" s="159">
        <v>3000</v>
      </c>
      <c r="I90" s="158">
        <v>0</v>
      </c>
      <c r="J90" s="158">
        <v>0</v>
      </c>
      <c r="K90" s="158">
        <v>10000</v>
      </c>
      <c r="L90" s="160"/>
      <c r="M90" s="161"/>
      <c r="N90" s="161"/>
      <c r="O90" s="162"/>
      <c r="P90" s="178"/>
      <c r="Q90" s="178"/>
      <c r="R90" s="178"/>
      <c r="S90" s="178"/>
      <c r="T90" s="179"/>
      <c r="U90" s="180"/>
      <c r="V90" s="180"/>
      <c r="W90" s="180"/>
    </row>
    <row r="91" spans="1:23" s="153" customFormat="1" ht="37.5" x14ac:dyDescent="0.25">
      <c r="A91" s="154">
        <v>71581633</v>
      </c>
      <c r="B91" s="155" t="s">
        <v>61</v>
      </c>
      <c r="C91" s="156">
        <v>3982</v>
      </c>
      <c r="D91" s="155" t="s">
        <v>612</v>
      </c>
      <c r="E91" s="157" t="s">
        <v>613</v>
      </c>
      <c r="F91" s="158">
        <v>70000</v>
      </c>
      <c r="G91" s="158">
        <v>49000</v>
      </c>
      <c r="H91" s="159">
        <v>21000</v>
      </c>
      <c r="I91" s="158">
        <v>0</v>
      </c>
      <c r="J91" s="158">
        <v>0</v>
      </c>
      <c r="K91" s="158">
        <v>70000</v>
      </c>
      <c r="L91" s="160"/>
      <c r="M91" s="161"/>
      <c r="N91" s="161"/>
      <c r="O91" s="162"/>
      <c r="P91" s="178"/>
      <c r="Q91" s="178"/>
      <c r="R91" s="178"/>
      <c r="S91" s="178"/>
      <c r="T91" s="179"/>
      <c r="U91" s="180"/>
      <c r="V91" s="180"/>
      <c r="W91" s="180"/>
    </row>
    <row r="92" spans="1:23" s="153" customFormat="1" ht="112.5" x14ac:dyDescent="0.25">
      <c r="A92" s="154">
        <v>71581634</v>
      </c>
      <c r="B92" s="155" t="s">
        <v>61</v>
      </c>
      <c r="C92" s="156">
        <v>4700</v>
      </c>
      <c r="D92" s="155" t="s">
        <v>596</v>
      </c>
      <c r="E92" s="157" t="s">
        <v>614</v>
      </c>
      <c r="F92" s="158">
        <v>36000</v>
      </c>
      <c r="G92" s="158">
        <v>25200</v>
      </c>
      <c r="H92" s="159">
        <v>10800</v>
      </c>
      <c r="I92" s="158">
        <v>0</v>
      </c>
      <c r="J92" s="158">
        <v>0</v>
      </c>
      <c r="K92" s="158">
        <v>36000</v>
      </c>
      <c r="L92" s="160"/>
      <c r="M92" s="161"/>
      <c r="N92" s="161"/>
      <c r="O92" s="162"/>
      <c r="P92" s="178"/>
      <c r="Q92" s="178"/>
      <c r="R92" s="178"/>
      <c r="S92" s="178"/>
      <c r="T92" s="179"/>
      <c r="U92" s="180"/>
      <c r="V92" s="180"/>
      <c r="W92" s="180"/>
    </row>
    <row r="93" spans="1:23" s="153" customFormat="1" ht="112.5" x14ac:dyDescent="0.25">
      <c r="A93" s="154">
        <v>71581635</v>
      </c>
      <c r="B93" s="155" t="s">
        <v>61</v>
      </c>
      <c r="C93" s="156">
        <v>3876</v>
      </c>
      <c r="D93" s="155" t="s">
        <v>615</v>
      </c>
      <c r="E93" s="157" t="s">
        <v>616</v>
      </c>
      <c r="F93" s="158">
        <v>85000</v>
      </c>
      <c r="G93" s="158">
        <v>59500</v>
      </c>
      <c r="H93" s="159">
        <v>25500</v>
      </c>
      <c r="I93" s="158">
        <v>0</v>
      </c>
      <c r="J93" s="158">
        <v>0</v>
      </c>
      <c r="K93" s="158">
        <v>85000</v>
      </c>
      <c r="L93" s="160"/>
      <c r="M93" s="161"/>
      <c r="N93" s="161"/>
      <c r="O93" s="162"/>
      <c r="P93" s="178"/>
      <c r="Q93" s="178"/>
      <c r="R93" s="178"/>
      <c r="S93" s="178"/>
      <c r="T93" s="179"/>
      <c r="U93" s="180"/>
      <c r="V93" s="180"/>
      <c r="W93" s="180"/>
    </row>
    <row r="94" spans="1:23" s="153" customFormat="1" ht="75" x14ac:dyDescent="0.25">
      <c r="A94" s="154">
        <v>71581636</v>
      </c>
      <c r="B94" s="155" t="s">
        <v>61</v>
      </c>
      <c r="C94" s="156">
        <v>4707</v>
      </c>
      <c r="D94" s="155" t="s">
        <v>617</v>
      </c>
      <c r="E94" s="157" t="s">
        <v>618</v>
      </c>
      <c r="F94" s="158">
        <v>100000</v>
      </c>
      <c r="G94" s="158">
        <v>70000</v>
      </c>
      <c r="H94" s="159">
        <v>30000</v>
      </c>
      <c r="I94" s="158">
        <v>0</v>
      </c>
      <c r="J94" s="158">
        <v>0</v>
      </c>
      <c r="K94" s="158">
        <v>100000</v>
      </c>
      <c r="L94" s="160"/>
      <c r="M94" s="161"/>
      <c r="N94" s="161"/>
      <c r="O94" s="162"/>
      <c r="P94" s="178"/>
      <c r="Q94" s="178"/>
      <c r="R94" s="178"/>
      <c r="S94" s="178"/>
      <c r="T94" s="179"/>
      <c r="U94" s="180"/>
      <c r="V94" s="180"/>
      <c r="W94" s="180"/>
    </row>
    <row r="95" spans="1:23" s="153" customFormat="1" ht="56.25" x14ac:dyDescent="0.25">
      <c r="A95" s="154">
        <v>71581637</v>
      </c>
      <c r="B95" s="155" t="s">
        <v>61</v>
      </c>
      <c r="C95" s="156">
        <v>3891</v>
      </c>
      <c r="D95" s="155" t="s">
        <v>619</v>
      </c>
      <c r="E95" s="157" t="s">
        <v>620</v>
      </c>
      <c r="F95" s="158">
        <v>16000</v>
      </c>
      <c r="G95" s="158">
        <v>11200</v>
      </c>
      <c r="H95" s="159">
        <v>4800</v>
      </c>
      <c r="I95" s="158">
        <v>0</v>
      </c>
      <c r="J95" s="158">
        <v>0</v>
      </c>
      <c r="K95" s="158">
        <v>16000</v>
      </c>
      <c r="L95" s="160"/>
      <c r="M95" s="161"/>
      <c r="N95" s="161"/>
      <c r="O95" s="162"/>
      <c r="P95" s="178"/>
      <c r="Q95" s="178"/>
      <c r="R95" s="178"/>
      <c r="S95" s="178"/>
      <c r="T95" s="179"/>
      <c r="U95" s="180"/>
      <c r="V95" s="180"/>
      <c r="W95" s="180"/>
    </row>
    <row r="96" spans="1:23" s="153" customFormat="1" ht="112.5" x14ac:dyDescent="0.25">
      <c r="A96" s="154">
        <v>71581638</v>
      </c>
      <c r="B96" s="155" t="s">
        <v>61</v>
      </c>
      <c r="C96" s="156">
        <v>3976</v>
      </c>
      <c r="D96" s="155" t="s">
        <v>621</v>
      </c>
      <c r="E96" s="157" t="s">
        <v>622</v>
      </c>
      <c r="F96" s="158">
        <v>42000</v>
      </c>
      <c r="G96" s="158">
        <v>29400</v>
      </c>
      <c r="H96" s="159">
        <v>12600</v>
      </c>
      <c r="I96" s="158">
        <v>0</v>
      </c>
      <c r="J96" s="158">
        <v>0</v>
      </c>
      <c r="K96" s="158">
        <v>42000</v>
      </c>
      <c r="L96" s="160"/>
      <c r="M96" s="161"/>
      <c r="N96" s="161"/>
      <c r="O96" s="162"/>
      <c r="P96" s="178"/>
      <c r="Q96" s="178"/>
      <c r="R96" s="178"/>
      <c r="S96" s="178"/>
      <c r="T96" s="179"/>
      <c r="U96" s="180"/>
      <c r="V96" s="180"/>
      <c r="W96" s="180"/>
    </row>
    <row r="97" spans="1:23" s="153" customFormat="1" ht="93.75" x14ac:dyDescent="0.25">
      <c r="A97" s="154">
        <v>71581639</v>
      </c>
      <c r="B97" s="155" t="s">
        <v>61</v>
      </c>
      <c r="C97" s="156">
        <v>3990</v>
      </c>
      <c r="D97" s="155" t="s">
        <v>623</v>
      </c>
      <c r="E97" s="157" t="s">
        <v>624</v>
      </c>
      <c r="F97" s="158">
        <v>13500</v>
      </c>
      <c r="G97" s="158">
        <v>9450</v>
      </c>
      <c r="H97" s="159">
        <v>4050</v>
      </c>
      <c r="I97" s="158">
        <v>0</v>
      </c>
      <c r="J97" s="158">
        <v>0</v>
      </c>
      <c r="K97" s="158">
        <v>13500</v>
      </c>
      <c r="L97" s="160"/>
      <c r="M97" s="161"/>
      <c r="N97" s="161"/>
      <c r="O97" s="162"/>
      <c r="P97" s="178"/>
      <c r="Q97" s="178"/>
      <c r="R97" s="178"/>
      <c r="S97" s="178"/>
      <c r="T97" s="179"/>
      <c r="U97" s="180"/>
      <c r="V97" s="180"/>
      <c r="W97" s="180"/>
    </row>
    <row r="98" spans="1:23" s="153" customFormat="1" ht="112.5" x14ac:dyDescent="0.25">
      <c r="A98" s="154">
        <v>71581640</v>
      </c>
      <c r="B98" s="155" t="s">
        <v>61</v>
      </c>
      <c r="C98" s="156">
        <v>3980</v>
      </c>
      <c r="D98" s="155" t="s">
        <v>625</v>
      </c>
      <c r="E98" s="157" t="s">
        <v>626</v>
      </c>
      <c r="F98" s="158">
        <v>100000</v>
      </c>
      <c r="G98" s="158">
        <v>70000</v>
      </c>
      <c r="H98" s="159">
        <v>30000</v>
      </c>
      <c r="I98" s="158">
        <v>0</v>
      </c>
      <c r="J98" s="158">
        <v>0</v>
      </c>
      <c r="K98" s="158">
        <v>100000</v>
      </c>
      <c r="L98" s="160"/>
      <c r="M98" s="161"/>
      <c r="N98" s="161"/>
      <c r="O98" s="162"/>
      <c r="P98" s="178"/>
      <c r="Q98" s="178"/>
      <c r="R98" s="178"/>
      <c r="S98" s="178"/>
      <c r="T98" s="179"/>
      <c r="U98" s="180"/>
      <c r="V98" s="180"/>
      <c r="W98" s="180"/>
    </row>
    <row r="99" spans="1:23" s="153" customFormat="1" ht="112.5" x14ac:dyDescent="0.25">
      <c r="A99" s="154">
        <v>71583546</v>
      </c>
      <c r="B99" s="155" t="s">
        <v>61</v>
      </c>
      <c r="C99" s="156">
        <v>3961</v>
      </c>
      <c r="D99" s="155" t="s">
        <v>608</v>
      </c>
      <c r="E99" s="157" t="s">
        <v>627</v>
      </c>
      <c r="F99" s="158">
        <v>16500</v>
      </c>
      <c r="G99" s="158">
        <v>11550</v>
      </c>
      <c r="H99" s="159">
        <v>4950</v>
      </c>
      <c r="I99" s="158">
        <v>0</v>
      </c>
      <c r="J99" s="158">
        <v>0</v>
      </c>
      <c r="K99" s="158">
        <v>16500</v>
      </c>
      <c r="L99" s="160"/>
      <c r="M99" s="161"/>
      <c r="N99" s="161"/>
      <c r="O99" s="162"/>
      <c r="P99" s="178"/>
      <c r="Q99" s="178"/>
      <c r="R99" s="178"/>
      <c r="S99" s="178"/>
      <c r="T99" s="179"/>
      <c r="U99" s="180"/>
      <c r="V99" s="180"/>
      <c r="W99" s="180"/>
    </row>
    <row r="100" spans="1:23" s="153" customFormat="1" ht="112.5" x14ac:dyDescent="0.25">
      <c r="A100" s="154">
        <v>71583547</v>
      </c>
      <c r="B100" s="155" t="s">
        <v>61</v>
      </c>
      <c r="C100" s="156">
        <v>3972</v>
      </c>
      <c r="D100" s="155" t="s">
        <v>628</v>
      </c>
      <c r="E100" s="157" t="s">
        <v>629</v>
      </c>
      <c r="F100" s="158">
        <v>19800</v>
      </c>
      <c r="G100" s="158">
        <v>13860</v>
      </c>
      <c r="H100" s="159">
        <v>5940</v>
      </c>
      <c r="I100" s="158">
        <v>0</v>
      </c>
      <c r="J100" s="158">
        <v>0</v>
      </c>
      <c r="K100" s="158">
        <v>19800</v>
      </c>
      <c r="L100" s="160"/>
      <c r="M100" s="161"/>
      <c r="N100" s="161"/>
      <c r="O100" s="162"/>
      <c r="P100" s="178"/>
      <c r="Q100" s="178"/>
      <c r="R100" s="178"/>
      <c r="S100" s="178"/>
      <c r="T100" s="179"/>
      <c r="U100" s="180"/>
      <c r="V100" s="180"/>
      <c r="W100" s="180"/>
    </row>
    <row r="101" spans="1:23" s="153" customFormat="1" ht="112.5" x14ac:dyDescent="0.25">
      <c r="A101" s="154">
        <v>71583548</v>
      </c>
      <c r="B101" s="155" t="s">
        <v>61</v>
      </c>
      <c r="C101" s="156">
        <v>3886</v>
      </c>
      <c r="D101" s="155" t="s">
        <v>610</v>
      </c>
      <c r="E101" s="157" t="s">
        <v>630</v>
      </c>
      <c r="F101" s="158">
        <v>32500</v>
      </c>
      <c r="G101" s="158">
        <v>22750</v>
      </c>
      <c r="H101" s="159">
        <v>9750</v>
      </c>
      <c r="I101" s="158">
        <v>5829.8899999999994</v>
      </c>
      <c r="J101" s="158">
        <v>0</v>
      </c>
      <c r="K101" s="158">
        <v>38329.89</v>
      </c>
      <c r="L101" s="160"/>
      <c r="M101" s="161"/>
      <c r="N101" s="161"/>
      <c r="O101" s="162"/>
      <c r="P101" s="178"/>
      <c r="Q101" s="178"/>
      <c r="R101" s="178"/>
      <c r="S101" s="178"/>
      <c r="T101" s="179"/>
      <c r="U101" s="180"/>
      <c r="V101" s="180"/>
      <c r="W101" s="180"/>
    </row>
    <row r="102" spans="1:23" s="153" customFormat="1" ht="112.5" x14ac:dyDescent="0.25">
      <c r="A102" s="154">
        <v>71583549</v>
      </c>
      <c r="B102" s="155" t="s">
        <v>61</v>
      </c>
      <c r="C102" s="156">
        <v>3990</v>
      </c>
      <c r="D102" s="155" t="s">
        <v>623</v>
      </c>
      <c r="E102" s="157" t="s">
        <v>631</v>
      </c>
      <c r="F102" s="158">
        <v>17000</v>
      </c>
      <c r="G102" s="158">
        <v>11900</v>
      </c>
      <c r="H102" s="159">
        <v>5100</v>
      </c>
      <c r="I102" s="158">
        <v>0</v>
      </c>
      <c r="J102" s="158">
        <v>0</v>
      </c>
      <c r="K102" s="158">
        <v>17000</v>
      </c>
      <c r="L102" s="160"/>
      <c r="M102" s="161"/>
      <c r="N102" s="161"/>
      <c r="O102" s="162"/>
      <c r="P102" s="178"/>
      <c r="Q102" s="178"/>
      <c r="R102" s="178"/>
      <c r="S102" s="178"/>
      <c r="T102" s="179"/>
      <c r="U102" s="180"/>
      <c r="V102" s="180"/>
      <c r="W102" s="180"/>
    </row>
    <row r="103" spans="1:23" s="153" customFormat="1" ht="112.5" x14ac:dyDescent="0.25">
      <c r="A103" s="154">
        <v>71583550</v>
      </c>
      <c r="B103" s="155" t="s">
        <v>61</v>
      </c>
      <c r="C103" s="156">
        <v>3904</v>
      </c>
      <c r="D103" s="155" t="s">
        <v>632</v>
      </c>
      <c r="E103" s="157" t="s">
        <v>633</v>
      </c>
      <c r="F103" s="158">
        <v>51000</v>
      </c>
      <c r="G103" s="158">
        <v>35700</v>
      </c>
      <c r="H103" s="159">
        <v>15300</v>
      </c>
      <c r="I103" s="158">
        <v>0</v>
      </c>
      <c r="J103" s="158">
        <v>0</v>
      </c>
      <c r="K103" s="158">
        <v>51000</v>
      </c>
      <c r="L103" s="160"/>
      <c r="M103" s="161"/>
      <c r="N103" s="161"/>
      <c r="O103" s="162"/>
      <c r="P103" s="178"/>
      <c r="Q103" s="178"/>
      <c r="R103" s="178"/>
      <c r="S103" s="178"/>
      <c r="T103" s="179"/>
      <c r="U103" s="180"/>
      <c r="V103" s="180"/>
      <c r="W103" s="180"/>
    </row>
    <row r="104" spans="1:23" s="153" customFormat="1" ht="131.25" x14ac:dyDescent="0.25">
      <c r="A104" s="154">
        <v>71583551</v>
      </c>
      <c r="B104" s="155" t="s">
        <v>61</v>
      </c>
      <c r="C104" s="156">
        <v>3976</v>
      </c>
      <c r="D104" s="155" t="s">
        <v>621</v>
      </c>
      <c r="E104" s="157" t="s">
        <v>634</v>
      </c>
      <c r="F104" s="158">
        <v>22900</v>
      </c>
      <c r="G104" s="158">
        <v>16030</v>
      </c>
      <c r="H104" s="159">
        <v>6870</v>
      </c>
      <c r="I104" s="158">
        <v>0</v>
      </c>
      <c r="J104" s="158">
        <v>0</v>
      </c>
      <c r="K104" s="158">
        <v>22900</v>
      </c>
      <c r="L104" s="160"/>
      <c r="M104" s="161"/>
      <c r="N104" s="161"/>
      <c r="O104" s="162"/>
      <c r="P104" s="178"/>
      <c r="Q104" s="178"/>
      <c r="R104" s="178"/>
      <c r="S104" s="178"/>
      <c r="T104" s="179"/>
      <c r="U104" s="180"/>
      <c r="V104" s="180"/>
      <c r="W104" s="180"/>
    </row>
    <row r="105" spans="1:23" s="169" customFormat="1" ht="112.5" x14ac:dyDescent="0.25">
      <c r="A105" s="163">
        <v>71583623</v>
      </c>
      <c r="B105" s="164" t="s">
        <v>63</v>
      </c>
      <c r="C105" s="165">
        <v>1111</v>
      </c>
      <c r="D105" s="164" t="s">
        <v>63</v>
      </c>
      <c r="E105" s="166" t="s">
        <v>635</v>
      </c>
      <c r="F105" s="167">
        <v>2131436.7200000002</v>
      </c>
      <c r="G105" s="167">
        <v>1492005.7</v>
      </c>
      <c r="H105" s="168">
        <v>639431.02000000025</v>
      </c>
      <c r="I105" s="167">
        <v>0</v>
      </c>
      <c r="J105" s="167">
        <v>0</v>
      </c>
      <c r="K105" s="167">
        <v>2131436.7200000002</v>
      </c>
      <c r="L105" s="160"/>
      <c r="M105" s="161"/>
      <c r="N105" s="161"/>
      <c r="O105" s="162"/>
      <c r="P105" s="178"/>
      <c r="Q105" s="178"/>
      <c r="R105" s="178"/>
      <c r="S105" s="178"/>
      <c r="T105" s="179"/>
      <c r="U105" s="180"/>
      <c r="V105" s="180"/>
      <c r="W105" s="180"/>
    </row>
    <row r="106" spans="1:23" s="153" customFormat="1" ht="150" x14ac:dyDescent="0.25">
      <c r="A106" s="154">
        <v>71584058</v>
      </c>
      <c r="B106" s="155" t="s">
        <v>65</v>
      </c>
      <c r="C106" s="156" t="s">
        <v>636</v>
      </c>
      <c r="D106" s="155" t="s">
        <v>637</v>
      </c>
      <c r="E106" s="157" t="s">
        <v>638</v>
      </c>
      <c r="F106" s="158">
        <v>21295.46</v>
      </c>
      <c r="G106" s="158">
        <v>14906.82</v>
      </c>
      <c r="H106" s="159">
        <v>6388.64</v>
      </c>
      <c r="I106" s="158">
        <v>35341.4</v>
      </c>
      <c r="J106" s="158">
        <v>0</v>
      </c>
      <c r="K106" s="158">
        <v>56636.86</v>
      </c>
      <c r="L106" s="160"/>
      <c r="M106" s="161"/>
      <c r="N106" s="161"/>
      <c r="O106" s="162"/>
      <c r="P106" s="178"/>
      <c r="Q106" s="178"/>
      <c r="R106" s="178"/>
      <c r="S106" s="178"/>
      <c r="T106" s="179"/>
      <c r="U106" s="180"/>
      <c r="V106" s="180"/>
      <c r="W106" s="180"/>
    </row>
    <row r="107" spans="1:23" s="153" customFormat="1" ht="56.25" x14ac:dyDescent="0.25">
      <c r="A107" s="154">
        <v>71584059</v>
      </c>
      <c r="B107" s="155" t="s">
        <v>65</v>
      </c>
      <c r="C107" s="156" t="s">
        <v>639</v>
      </c>
      <c r="D107" s="155" t="s">
        <v>640</v>
      </c>
      <c r="E107" s="157" t="s">
        <v>641</v>
      </c>
      <c r="F107" s="158">
        <v>17491.54</v>
      </c>
      <c r="G107" s="158">
        <v>12244.08</v>
      </c>
      <c r="H107" s="159">
        <v>5247.46</v>
      </c>
      <c r="I107" s="158">
        <v>0</v>
      </c>
      <c r="J107" s="158">
        <v>0</v>
      </c>
      <c r="K107" s="158">
        <v>17491.54</v>
      </c>
      <c r="L107" s="160"/>
      <c r="M107" s="161"/>
      <c r="N107" s="161"/>
      <c r="O107" s="162"/>
      <c r="P107" s="178"/>
      <c r="Q107" s="178"/>
      <c r="R107" s="178"/>
      <c r="S107" s="178"/>
      <c r="T107" s="179"/>
      <c r="U107" s="180"/>
      <c r="V107" s="180"/>
      <c r="W107" s="180"/>
    </row>
    <row r="108" spans="1:23" s="153" customFormat="1" ht="56.25" x14ac:dyDescent="0.25">
      <c r="A108" s="154">
        <v>71584060</v>
      </c>
      <c r="B108" s="155" t="s">
        <v>65</v>
      </c>
      <c r="C108" s="156" t="s">
        <v>642</v>
      </c>
      <c r="D108" s="155" t="s">
        <v>643</v>
      </c>
      <c r="E108" s="157" t="s">
        <v>644</v>
      </c>
      <c r="F108" s="158">
        <v>38529.33</v>
      </c>
      <c r="G108" s="158">
        <v>26970.53</v>
      </c>
      <c r="H108" s="159">
        <v>11558.8</v>
      </c>
      <c r="I108" s="158">
        <v>161104.48466999998</v>
      </c>
      <c r="J108" s="158">
        <v>0</v>
      </c>
      <c r="K108" s="158">
        <v>199633.81466999999</v>
      </c>
      <c r="L108" s="160"/>
      <c r="M108" s="161"/>
      <c r="N108" s="161"/>
      <c r="O108" s="162"/>
      <c r="P108" s="178"/>
      <c r="Q108" s="178"/>
      <c r="R108" s="178"/>
      <c r="S108" s="178"/>
      <c r="T108" s="179"/>
      <c r="U108" s="180"/>
      <c r="V108" s="180"/>
      <c r="W108" s="180"/>
    </row>
    <row r="109" spans="1:23" s="153" customFormat="1" ht="93.75" x14ac:dyDescent="0.25">
      <c r="A109" s="154">
        <v>71584062</v>
      </c>
      <c r="B109" s="155" t="s">
        <v>65</v>
      </c>
      <c r="C109" s="156" t="s">
        <v>645</v>
      </c>
      <c r="D109" s="155" t="s">
        <v>646</v>
      </c>
      <c r="E109" s="157" t="s">
        <v>647</v>
      </c>
      <c r="F109" s="158">
        <v>23325.27</v>
      </c>
      <c r="G109" s="158">
        <v>16327.69</v>
      </c>
      <c r="H109" s="159">
        <v>6997.58</v>
      </c>
      <c r="I109" s="158">
        <v>122457.678</v>
      </c>
      <c r="J109" s="158">
        <v>0</v>
      </c>
      <c r="K109" s="158">
        <v>145782.948</v>
      </c>
      <c r="L109" s="160"/>
      <c r="M109" s="161"/>
      <c r="N109" s="161"/>
      <c r="O109" s="162"/>
      <c r="P109" s="178"/>
      <c r="Q109" s="178"/>
      <c r="R109" s="178"/>
      <c r="S109" s="178"/>
      <c r="T109" s="179"/>
      <c r="U109" s="180"/>
      <c r="V109" s="180"/>
      <c r="W109" s="180"/>
    </row>
    <row r="110" spans="1:23" s="153" customFormat="1" ht="75" x14ac:dyDescent="0.25">
      <c r="A110" s="154">
        <v>71584063</v>
      </c>
      <c r="B110" s="155" t="s">
        <v>65</v>
      </c>
      <c r="C110" s="156" t="s">
        <v>648</v>
      </c>
      <c r="D110" s="155" t="s">
        <v>649</v>
      </c>
      <c r="E110" s="157" t="s">
        <v>650</v>
      </c>
      <c r="F110" s="158">
        <v>16929.52</v>
      </c>
      <c r="G110" s="158">
        <v>11850.66</v>
      </c>
      <c r="H110" s="159">
        <v>5078.8600000000006</v>
      </c>
      <c r="I110" s="158">
        <v>2380</v>
      </c>
      <c r="J110" s="158">
        <v>0</v>
      </c>
      <c r="K110" s="158">
        <v>19309.52</v>
      </c>
      <c r="L110" s="160"/>
      <c r="M110" s="161"/>
      <c r="N110" s="161"/>
      <c r="O110" s="162"/>
      <c r="P110" s="178"/>
      <c r="Q110" s="178"/>
      <c r="R110" s="178"/>
      <c r="S110" s="178"/>
      <c r="T110" s="179"/>
      <c r="U110" s="180"/>
      <c r="V110" s="180"/>
      <c r="W110" s="180"/>
    </row>
    <row r="111" spans="1:23" s="153" customFormat="1" ht="37.5" x14ac:dyDescent="0.25">
      <c r="A111" s="154">
        <v>71584064</v>
      </c>
      <c r="B111" s="155" t="s">
        <v>65</v>
      </c>
      <c r="C111" s="156" t="s">
        <v>651</v>
      </c>
      <c r="D111" s="155" t="s">
        <v>652</v>
      </c>
      <c r="E111" s="157" t="s">
        <v>653</v>
      </c>
      <c r="F111" s="158">
        <v>873326.48</v>
      </c>
      <c r="G111" s="158">
        <v>611328.54</v>
      </c>
      <c r="H111" s="159">
        <v>261997.93999999994</v>
      </c>
      <c r="I111" s="158">
        <v>3501263.0399999996</v>
      </c>
      <c r="J111" s="158">
        <v>0</v>
      </c>
      <c r="K111" s="158">
        <v>4374589.5199999996</v>
      </c>
      <c r="L111" s="160"/>
      <c r="M111" s="161"/>
      <c r="N111" s="161"/>
      <c r="O111" s="162"/>
      <c r="P111" s="178"/>
      <c r="Q111" s="178"/>
      <c r="R111" s="178"/>
      <c r="S111" s="178"/>
      <c r="T111" s="179"/>
      <c r="U111" s="180"/>
      <c r="V111" s="180"/>
      <c r="W111" s="180"/>
    </row>
    <row r="112" spans="1:23" s="153" customFormat="1" ht="37.5" x14ac:dyDescent="0.25">
      <c r="A112" s="154">
        <v>71584068</v>
      </c>
      <c r="B112" s="155" t="s">
        <v>65</v>
      </c>
      <c r="C112" s="156" t="s">
        <v>654</v>
      </c>
      <c r="D112" s="155" t="s">
        <v>655</v>
      </c>
      <c r="E112" s="157" t="s">
        <v>656</v>
      </c>
      <c r="F112" s="158">
        <v>822016.1</v>
      </c>
      <c r="G112" s="158">
        <v>575411.27</v>
      </c>
      <c r="H112" s="159">
        <v>246604.83</v>
      </c>
      <c r="I112" s="158">
        <v>1341184.1999999997</v>
      </c>
      <c r="J112" s="158">
        <v>0</v>
      </c>
      <c r="K112" s="158">
        <v>2163200.2999999998</v>
      </c>
      <c r="L112" s="160"/>
      <c r="M112" s="161"/>
      <c r="N112" s="161"/>
      <c r="O112" s="162"/>
      <c r="P112" s="178"/>
      <c r="Q112" s="178"/>
      <c r="R112" s="178"/>
      <c r="S112" s="178"/>
      <c r="T112" s="179"/>
      <c r="U112" s="180"/>
      <c r="V112" s="180"/>
      <c r="W112" s="180"/>
    </row>
    <row r="113" spans="1:23" s="153" customFormat="1" ht="37.5" x14ac:dyDescent="0.25">
      <c r="A113" s="154">
        <v>71584069</v>
      </c>
      <c r="B113" s="155" t="s">
        <v>65</v>
      </c>
      <c r="C113" s="156" t="s">
        <v>657</v>
      </c>
      <c r="D113" s="155" t="s">
        <v>658</v>
      </c>
      <c r="E113" s="157" t="s">
        <v>659</v>
      </c>
      <c r="F113" s="158">
        <v>573983.41</v>
      </c>
      <c r="G113" s="158">
        <v>401788.39</v>
      </c>
      <c r="H113" s="159">
        <v>172195.02</v>
      </c>
      <c r="I113" s="158">
        <v>0</v>
      </c>
      <c r="J113" s="158">
        <v>0</v>
      </c>
      <c r="K113" s="158">
        <v>573983.41</v>
      </c>
      <c r="L113" s="160"/>
      <c r="M113" s="161"/>
      <c r="N113" s="161"/>
      <c r="O113" s="162"/>
      <c r="P113" s="178"/>
      <c r="Q113" s="178"/>
      <c r="R113" s="178"/>
      <c r="S113" s="178"/>
      <c r="T113" s="179"/>
      <c r="U113" s="180"/>
      <c r="V113" s="180"/>
      <c r="W113" s="180"/>
    </row>
    <row r="114" spans="1:23" s="153" customFormat="1" ht="112.5" x14ac:dyDescent="0.25">
      <c r="A114" s="154">
        <v>71582533</v>
      </c>
      <c r="B114" s="155" t="s">
        <v>67</v>
      </c>
      <c r="C114" s="156">
        <v>1111</v>
      </c>
      <c r="D114" s="155" t="s">
        <v>67</v>
      </c>
      <c r="E114" s="157" t="s">
        <v>660</v>
      </c>
      <c r="F114" s="158">
        <v>433407.77</v>
      </c>
      <c r="G114" s="158">
        <v>303385.44</v>
      </c>
      <c r="H114" s="159">
        <v>130022.33</v>
      </c>
      <c r="I114" s="158">
        <v>29592.229999999981</v>
      </c>
      <c r="J114" s="158">
        <v>0</v>
      </c>
      <c r="K114" s="158">
        <v>463000</v>
      </c>
      <c r="L114" s="160"/>
      <c r="M114" s="161"/>
      <c r="N114" s="161"/>
      <c r="O114" s="162"/>
      <c r="P114" s="178"/>
      <c r="Q114" s="178"/>
      <c r="R114" s="178"/>
      <c r="S114" s="178"/>
      <c r="T114" s="179"/>
      <c r="U114" s="180"/>
      <c r="V114" s="180"/>
      <c r="W114" s="180"/>
    </row>
    <row r="115" spans="1:23" s="153" customFormat="1" ht="93.75" x14ac:dyDescent="0.25">
      <c r="A115" s="154">
        <v>71582534</v>
      </c>
      <c r="B115" s="155" t="s">
        <v>67</v>
      </c>
      <c r="C115" s="156">
        <v>1111</v>
      </c>
      <c r="D115" s="155" t="s">
        <v>67</v>
      </c>
      <c r="E115" s="157" t="s">
        <v>661</v>
      </c>
      <c r="F115" s="158">
        <v>293000</v>
      </c>
      <c r="G115" s="158">
        <v>205100</v>
      </c>
      <c r="H115" s="159">
        <v>87900</v>
      </c>
      <c r="I115" s="158">
        <v>0</v>
      </c>
      <c r="J115" s="158">
        <v>0</v>
      </c>
      <c r="K115" s="158">
        <v>293000</v>
      </c>
      <c r="L115" s="160"/>
      <c r="M115" s="161"/>
      <c r="N115" s="161"/>
      <c r="O115" s="162"/>
      <c r="P115" s="178"/>
      <c r="Q115" s="178"/>
      <c r="R115" s="178"/>
      <c r="S115" s="178"/>
      <c r="T115" s="179"/>
      <c r="U115" s="180"/>
      <c r="V115" s="180"/>
      <c r="W115" s="180"/>
    </row>
    <row r="116" spans="1:23" s="153" customFormat="1" ht="93.75" x14ac:dyDescent="0.25">
      <c r="A116" s="154">
        <v>71582535</v>
      </c>
      <c r="B116" s="155" t="s">
        <v>67</v>
      </c>
      <c r="C116" s="156">
        <v>7542</v>
      </c>
      <c r="D116" s="155" t="s">
        <v>662</v>
      </c>
      <c r="E116" s="157" t="s">
        <v>663</v>
      </c>
      <c r="F116" s="158">
        <v>417410</v>
      </c>
      <c r="G116" s="158">
        <v>292187</v>
      </c>
      <c r="H116" s="159">
        <v>125223</v>
      </c>
      <c r="I116" s="158">
        <v>59590</v>
      </c>
      <c r="J116" s="158">
        <v>0</v>
      </c>
      <c r="K116" s="158">
        <v>477000</v>
      </c>
      <c r="L116" s="160"/>
      <c r="M116" s="161"/>
      <c r="N116" s="161"/>
      <c r="O116" s="162"/>
      <c r="P116" s="178"/>
      <c r="Q116" s="178"/>
      <c r="R116" s="178"/>
      <c r="S116" s="178"/>
      <c r="T116" s="179"/>
      <c r="U116" s="180"/>
      <c r="V116" s="180"/>
      <c r="W116" s="180"/>
    </row>
    <row r="117" spans="1:23" s="153" customFormat="1" ht="56.25" x14ac:dyDescent="0.25">
      <c r="A117" s="154">
        <v>71582536</v>
      </c>
      <c r="B117" s="155" t="s">
        <v>67</v>
      </c>
      <c r="C117" s="156">
        <v>7665</v>
      </c>
      <c r="D117" s="155" t="s">
        <v>664</v>
      </c>
      <c r="E117" s="157" t="s">
        <v>665</v>
      </c>
      <c r="F117" s="158">
        <v>200000</v>
      </c>
      <c r="G117" s="158">
        <v>140000</v>
      </c>
      <c r="H117" s="159">
        <v>60000</v>
      </c>
      <c r="I117" s="158">
        <v>0</v>
      </c>
      <c r="J117" s="158">
        <v>0</v>
      </c>
      <c r="K117" s="158">
        <v>200000</v>
      </c>
      <c r="L117" s="160"/>
      <c r="M117" s="161"/>
      <c r="N117" s="161"/>
      <c r="O117" s="162"/>
      <c r="P117" s="178"/>
      <c r="Q117" s="178"/>
      <c r="R117" s="178"/>
      <c r="S117" s="178"/>
      <c r="T117" s="179"/>
      <c r="U117" s="180"/>
      <c r="V117" s="180"/>
      <c r="W117" s="180"/>
    </row>
    <row r="118" spans="1:23" s="153" customFormat="1" ht="37.5" x14ac:dyDescent="0.25">
      <c r="A118" s="154">
        <v>71582537</v>
      </c>
      <c r="B118" s="155" t="s">
        <v>67</v>
      </c>
      <c r="C118" s="156">
        <v>7186</v>
      </c>
      <c r="D118" s="155" t="s">
        <v>666</v>
      </c>
      <c r="E118" s="157" t="s">
        <v>667</v>
      </c>
      <c r="F118" s="158">
        <v>110000</v>
      </c>
      <c r="G118" s="158">
        <v>77000</v>
      </c>
      <c r="H118" s="159">
        <v>33000</v>
      </c>
      <c r="I118" s="158">
        <v>0</v>
      </c>
      <c r="J118" s="158">
        <v>0</v>
      </c>
      <c r="K118" s="158">
        <v>110000</v>
      </c>
      <c r="L118" s="160"/>
      <c r="M118" s="161"/>
      <c r="N118" s="161"/>
      <c r="O118" s="162"/>
      <c r="P118" s="178"/>
      <c r="Q118" s="178"/>
      <c r="R118" s="178"/>
      <c r="S118" s="178"/>
      <c r="T118" s="179"/>
      <c r="U118" s="180"/>
      <c r="V118" s="180"/>
      <c r="W118" s="180"/>
    </row>
    <row r="119" spans="1:23" s="153" customFormat="1" ht="75" x14ac:dyDescent="0.25">
      <c r="A119" s="154">
        <v>71582538</v>
      </c>
      <c r="B119" s="155" t="s">
        <v>67</v>
      </c>
      <c r="C119" s="156">
        <v>7575</v>
      </c>
      <c r="D119" s="155" t="s">
        <v>668</v>
      </c>
      <c r="E119" s="157" t="s">
        <v>669</v>
      </c>
      <c r="F119" s="158">
        <v>155000</v>
      </c>
      <c r="G119" s="158">
        <v>108500</v>
      </c>
      <c r="H119" s="159">
        <v>46500</v>
      </c>
      <c r="I119" s="158">
        <v>0</v>
      </c>
      <c r="J119" s="158">
        <v>0</v>
      </c>
      <c r="K119" s="158">
        <v>155000</v>
      </c>
      <c r="L119" s="160"/>
      <c r="M119" s="161"/>
      <c r="N119" s="161"/>
      <c r="O119" s="162"/>
      <c r="P119" s="178"/>
      <c r="Q119" s="178"/>
      <c r="R119" s="178"/>
      <c r="S119" s="178"/>
      <c r="T119" s="179"/>
      <c r="U119" s="180"/>
      <c r="V119" s="180"/>
      <c r="W119" s="180"/>
    </row>
    <row r="120" spans="1:23" s="153" customFormat="1" ht="131.25" x14ac:dyDescent="0.25">
      <c r="A120" s="154">
        <v>71582421</v>
      </c>
      <c r="B120" s="155" t="s">
        <v>69</v>
      </c>
      <c r="C120" s="156">
        <v>1111</v>
      </c>
      <c r="D120" s="155" t="s">
        <v>69</v>
      </c>
      <c r="E120" s="157" t="s">
        <v>670</v>
      </c>
      <c r="F120" s="158">
        <v>1614898.3</v>
      </c>
      <c r="G120" s="158">
        <v>1130428.81</v>
      </c>
      <c r="H120" s="159">
        <v>484469.49</v>
      </c>
      <c r="I120" s="158">
        <v>0</v>
      </c>
      <c r="J120" s="158">
        <v>0</v>
      </c>
      <c r="K120" s="158">
        <v>1614898.3</v>
      </c>
      <c r="L120" s="160"/>
      <c r="M120" s="161"/>
      <c r="N120" s="161"/>
      <c r="O120" s="162"/>
      <c r="P120" s="178"/>
      <c r="Q120" s="178"/>
      <c r="R120" s="178"/>
      <c r="S120" s="178"/>
      <c r="T120" s="179"/>
      <c r="U120" s="180"/>
      <c r="V120" s="180"/>
      <c r="W120" s="180"/>
    </row>
    <row r="121" spans="1:23" s="153" customFormat="1" ht="37.5" x14ac:dyDescent="0.25">
      <c r="A121" s="154">
        <v>71582422</v>
      </c>
      <c r="B121" s="155" t="s">
        <v>69</v>
      </c>
      <c r="C121" s="156">
        <v>1111</v>
      </c>
      <c r="D121" s="155" t="s">
        <v>69</v>
      </c>
      <c r="E121" s="157" t="s">
        <v>671</v>
      </c>
      <c r="F121" s="158">
        <v>1035377</v>
      </c>
      <c r="G121" s="158">
        <v>724763.9</v>
      </c>
      <c r="H121" s="159">
        <v>310613.09999999998</v>
      </c>
      <c r="I121" s="158">
        <v>0</v>
      </c>
      <c r="J121" s="158">
        <v>0</v>
      </c>
      <c r="K121" s="158">
        <v>1035377</v>
      </c>
      <c r="L121" s="160"/>
      <c r="M121" s="161"/>
      <c r="N121" s="161"/>
      <c r="O121" s="162"/>
      <c r="P121" s="178"/>
      <c r="Q121" s="178"/>
      <c r="R121" s="178"/>
      <c r="S121" s="178"/>
      <c r="T121" s="179"/>
      <c r="U121" s="180"/>
      <c r="V121" s="180"/>
      <c r="W121" s="180"/>
    </row>
    <row r="122" spans="1:23" s="153" customFormat="1" ht="93.75" x14ac:dyDescent="0.25">
      <c r="A122" s="154">
        <v>71582423</v>
      </c>
      <c r="B122" s="155" t="s">
        <v>69</v>
      </c>
      <c r="C122" s="156">
        <v>3837</v>
      </c>
      <c r="D122" s="155" t="s">
        <v>672</v>
      </c>
      <c r="E122" s="157" t="s">
        <v>673</v>
      </c>
      <c r="F122" s="158">
        <v>500000</v>
      </c>
      <c r="G122" s="158">
        <v>350000</v>
      </c>
      <c r="H122" s="159">
        <v>150000</v>
      </c>
      <c r="I122" s="158">
        <v>0</v>
      </c>
      <c r="J122" s="158">
        <v>0</v>
      </c>
      <c r="K122" s="158">
        <v>500000</v>
      </c>
      <c r="L122" s="160"/>
      <c r="M122" s="161"/>
      <c r="N122" s="161"/>
      <c r="O122" s="162"/>
      <c r="P122" s="178"/>
      <c r="Q122" s="178"/>
      <c r="R122" s="178"/>
      <c r="S122" s="178"/>
      <c r="T122" s="179"/>
      <c r="U122" s="180"/>
      <c r="V122" s="180"/>
      <c r="W122" s="180"/>
    </row>
    <row r="123" spans="1:23" s="153" customFormat="1" ht="75" x14ac:dyDescent="0.25">
      <c r="A123" s="154">
        <v>71582424</v>
      </c>
      <c r="B123" s="155" t="s">
        <v>69</v>
      </c>
      <c r="C123" s="156">
        <v>3714</v>
      </c>
      <c r="D123" s="155" t="s">
        <v>674</v>
      </c>
      <c r="E123" s="157" t="s">
        <v>675</v>
      </c>
      <c r="F123" s="158">
        <v>311100</v>
      </c>
      <c r="G123" s="158">
        <v>217770</v>
      </c>
      <c r="H123" s="159">
        <v>93330</v>
      </c>
      <c r="I123" s="158">
        <v>0</v>
      </c>
      <c r="J123" s="158">
        <v>0</v>
      </c>
      <c r="K123" s="158">
        <v>311100</v>
      </c>
      <c r="L123" s="160"/>
      <c r="M123" s="161"/>
      <c r="N123" s="161"/>
      <c r="O123" s="162"/>
      <c r="P123" s="178"/>
      <c r="Q123" s="178"/>
      <c r="R123" s="178"/>
      <c r="S123" s="178"/>
      <c r="T123" s="179"/>
      <c r="U123" s="180"/>
      <c r="V123" s="180"/>
      <c r="W123" s="180"/>
    </row>
    <row r="124" spans="1:23" s="153" customFormat="1" ht="56.25" x14ac:dyDescent="0.25">
      <c r="A124" s="154">
        <v>71582425</v>
      </c>
      <c r="B124" s="155" t="s">
        <v>69</v>
      </c>
      <c r="C124" s="156">
        <v>1111</v>
      </c>
      <c r="D124" s="155" t="s">
        <v>69</v>
      </c>
      <c r="E124" s="157" t="s">
        <v>676</v>
      </c>
      <c r="F124" s="158">
        <v>110000</v>
      </c>
      <c r="G124" s="158">
        <v>77000</v>
      </c>
      <c r="H124" s="159">
        <v>33000</v>
      </c>
      <c r="I124" s="158">
        <v>0</v>
      </c>
      <c r="J124" s="158">
        <v>0</v>
      </c>
      <c r="K124" s="158">
        <v>110000</v>
      </c>
      <c r="L124" s="160"/>
      <c r="M124" s="161"/>
      <c r="N124" s="161"/>
      <c r="O124" s="162"/>
      <c r="P124" s="178"/>
      <c r="Q124" s="178"/>
      <c r="R124" s="178"/>
      <c r="S124" s="178"/>
      <c r="T124" s="179"/>
      <c r="U124" s="180"/>
      <c r="V124" s="180"/>
      <c r="W124" s="180"/>
    </row>
    <row r="125" spans="1:23" s="153" customFormat="1" ht="75" x14ac:dyDescent="0.25">
      <c r="A125" s="154">
        <v>71582469</v>
      </c>
      <c r="B125" s="155" t="s">
        <v>69</v>
      </c>
      <c r="C125" s="156">
        <v>3847</v>
      </c>
      <c r="D125" s="155" t="s">
        <v>677</v>
      </c>
      <c r="E125" s="157" t="s">
        <v>678</v>
      </c>
      <c r="F125" s="158">
        <v>19849.259999999998</v>
      </c>
      <c r="G125" s="158">
        <v>13894.48</v>
      </c>
      <c r="H125" s="159">
        <v>5954.78</v>
      </c>
      <c r="I125" s="158">
        <v>0</v>
      </c>
      <c r="J125" s="158">
        <v>0</v>
      </c>
      <c r="K125" s="158">
        <v>19849.259999999998</v>
      </c>
      <c r="L125" s="160"/>
      <c r="M125" s="161"/>
      <c r="N125" s="161"/>
      <c r="O125" s="162"/>
      <c r="P125" s="178"/>
      <c r="Q125" s="178"/>
      <c r="R125" s="178"/>
      <c r="S125" s="178"/>
      <c r="T125" s="179"/>
      <c r="U125" s="180"/>
      <c r="V125" s="180"/>
      <c r="W125" s="180"/>
    </row>
    <row r="126" spans="1:23" s="153" customFormat="1" ht="56.25" x14ac:dyDescent="0.25">
      <c r="A126" s="154">
        <v>71582470</v>
      </c>
      <c r="B126" s="155" t="s">
        <v>69</v>
      </c>
      <c r="C126" s="156">
        <v>3847</v>
      </c>
      <c r="D126" s="155" t="s">
        <v>679</v>
      </c>
      <c r="E126" s="157" t="s">
        <v>680</v>
      </c>
      <c r="F126" s="158">
        <v>24782.620000000003</v>
      </c>
      <c r="G126" s="158">
        <v>17347.830000000002</v>
      </c>
      <c r="H126" s="159">
        <v>7434.79</v>
      </c>
      <c r="I126" s="158">
        <v>0</v>
      </c>
      <c r="J126" s="158">
        <v>0</v>
      </c>
      <c r="K126" s="158">
        <v>24782.620000000003</v>
      </c>
      <c r="L126" s="160"/>
      <c r="M126" s="161"/>
      <c r="N126" s="161"/>
      <c r="O126" s="162"/>
      <c r="P126" s="178"/>
      <c r="Q126" s="178"/>
      <c r="R126" s="178"/>
      <c r="S126" s="178"/>
      <c r="T126" s="179"/>
      <c r="U126" s="180"/>
      <c r="V126" s="180"/>
      <c r="W126" s="180"/>
    </row>
    <row r="127" spans="1:23" s="153" customFormat="1" ht="37.5" x14ac:dyDescent="0.25">
      <c r="A127" s="154">
        <v>71583556</v>
      </c>
      <c r="B127" s="155" t="s">
        <v>71</v>
      </c>
      <c r="C127" s="156">
        <v>4283</v>
      </c>
      <c r="D127" s="155" t="s">
        <v>672</v>
      </c>
      <c r="E127" s="157" t="s">
        <v>681</v>
      </c>
      <c r="F127" s="158">
        <v>199022.25</v>
      </c>
      <c r="G127" s="158">
        <v>139315.57</v>
      </c>
      <c r="H127" s="159">
        <v>59706.68</v>
      </c>
      <c r="I127" s="158">
        <v>0</v>
      </c>
      <c r="J127" s="158">
        <v>0</v>
      </c>
      <c r="K127" s="158">
        <v>199022.25</v>
      </c>
      <c r="L127" s="160"/>
      <c r="M127" s="161"/>
      <c r="N127" s="161"/>
      <c r="O127" s="162"/>
      <c r="P127" s="178"/>
      <c r="Q127" s="178"/>
      <c r="R127" s="178"/>
      <c r="S127" s="178"/>
      <c r="T127" s="179"/>
      <c r="U127" s="180"/>
      <c r="V127" s="180"/>
      <c r="W127" s="180"/>
    </row>
    <row r="128" spans="1:23" s="153" customFormat="1" ht="56.25" x14ac:dyDescent="0.25">
      <c r="A128" s="154">
        <v>71583557</v>
      </c>
      <c r="B128" s="155" t="s">
        <v>71</v>
      </c>
      <c r="C128" s="156">
        <v>1111</v>
      </c>
      <c r="D128" s="155" t="s">
        <v>71</v>
      </c>
      <c r="E128" s="157" t="s">
        <v>682</v>
      </c>
      <c r="F128" s="158">
        <v>1135977.75</v>
      </c>
      <c r="G128" s="158">
        <v>795184.42</v>
      </c>
      <c r="H128" s="159">
        <v>340793.33</v>
      </c>
      <c r="I128" s="158">
        <v>0</v>
      </c>
      <c r="J128" s="158">
        <v>0</v>
      </c>
      <c r="K128" s="158">
        <v>1135977.75</v>
      </c>
      <c r="L128" s="160"/>
      <c r="M128" s="161"/>
      <c r="N128" s="161"/>
      <c r="O128" s="162"/>
      <c r="P128" s="178"/>
      <c r="Q128" s="178"/>
      <c r="R128" s="178"/>
      <c r="S128" s="178"/>
      <c r="T128" s="179"/>
      <c r="U128" s="180"/>
      <c r="V128" s="180"/>
      <c r="W128" s="180"/>
    </row>
    <row r="129" spans="1:23" s="153" customFormat="1" ht="75" x14ac:dyDescent="0.25">
      <c r="A129" s="154">
        <v>71584002</v>
      </c>
      <c r="B129" s="155" t="s">
        <v>71</v>
      </c>
      <c r="C129" s="156">
        <v>3921</v>
      </c>
      <c r="D129" s="155" t="s">
        <v>683</v>
      </c>
      <c r="E129" s="157" t="s">
        <v>684</v>
      </c>
      <c r="F129" s="158">
        <v>288436.90999999997</v>
      </c>
      <c r="G129" s="158">
        <v>201905.84</v>
      </c>
      <c r="H129" s="159">
        <v>86531.07</v>
      </c>
      <c r="I129" s="158">
        <v>0</v>
      </c>
      <c r="J129" s="158">
        <v>0</v>
      </c>
      <c r="K129" s="158">
        <v>288436.91000000003</v>
      </c>
      <c r="L129" s="160"/>
      <c r="M129" s="161"/>
      <c r="N129" s="161"/>
      <c r="O129" s="162"/>
      <c r="P129" s="178"/>
      <c r="Q129" s="178"/>
      <c r="R129" s="178"/>
      <c r="S129" s="178"/>
      <c r="T129" s="179"/>
      <c r="U129" s="180"/>
      <c r="V129" s="180"/>
      <c r="W129" s="180"/>
    </row>
    <row r="130" spans="1:23" s="153" customFormat="1" ht="206.25" x14ac:dyDescent="0.25">
      <c r="A130" s="154">
        <v>71584003</v>
      </c>
      <c r="B130" s="155" t="s">
        <v>71</v>
      </c>
      <c r="C130" s="156">
        <v>3920</v>
      </c>
      <c r="D130" s="155" t="s">
        <v>685</v>
      </c>
      <c r="E130" s="157" t="s">
        <v>686</v>
      </c>
      <c r="F130" s="158">
        <v>285600</v>
      </c>
      <c r="G130" s="158">
        <v>199920</v>
      </c>
      <c r="H130" s="159">
        <v>85680</v>
      </c>
      <c r="I130" s="158">
        <v>0</v>
      </c>
      <c r="J130" s="158">
        <v>0</v>
      </c>
      <c r="K130" s="158">
        <v>285600</v>
      </c>
      <c r="L130" s="160"/>
      <c r="M130" s="161"/>
      <c r="N130" s="161"/>
      <c r="O130" s="162"/>
      <c r="P130" s="178"/>
      <c r="Q130" s="178"/>
      <c r="R130" s="178"/>
      <c r="S130" s="178"/>
      <c r="T130" s="179"/>
      <c r="U130" s="180"/>
      <c r="V130" s="180"/>
      <c r="W130" s="180"/>
    </row>
    <row r="131" spans="1:23" s="153" customFormat="1" ht="112.5" x14ac:dyDescent="0.25">
      <c r="A131" s="154">
        <v>71584004</v>
      </c>
      <c r="B131" s="155" t="s">
        <v>71</v>
      </c>
      <c r="C131" s="156">
        <v>3921</v>
      </c>
      <c r="D131" s="155" t="s">
        <v>687</v>
      </c>
      <c r="E131" s="157" t="s">
        <v>688</v>
      </c>
      <c r="F131" s="158">
        <v>26197.68</v>
      </c>
      <c r="G131" s="158">
        <v>18338.38</v>
      </c>
      <c r="H131" s="159">
        <v>7859.3</v>
      </c>
      <c r="I131" s="158">
        <v>0</v>
      </c>
      <c r="J131" s="158">
        <v>0</v>
      </c>
      <c r="K131" s="158">
        <v>26197.68</v>
      </c>
      <c r="L131" s="160"/>
      <c r="M131" s="161"/>
      <c r="N131" s="161"/>
      <c r="O131" s="162"/>
      <c r="P131" s="178"/>
      <c r="Q131" s="178"/>
      <c r="R131" s="178"/>
      <c r="S131" s="178"/>
      <c r="T131" s="179"/>
      <c r="U131" s="180"/>
      <c r="V131" s="180"/>
      <c r="W131" s="180"/>
    </row>
    <row r="132" spans="1:23" s="153" customFormat="1" ht="18.75" x14ac:dyDescent="0.25">
      <c r="A132" s="154">
        <v>71583593</v>
      </c>
      <c r="B132" s="155" t="s">
        <v>75</v>
      </c>
      <c r="C132" s="156">
        <v>3947</v>
      </c>
      <c r="D132" s="155" t="s">
        <v>689</v>
      </c>
      <c r="E132" s="157" t="s">
        <v>690</v>
      </c>
      <c r="F132" s="158">
        <v>39160</v>
      </c>
      <c r="G132" s="158">
        <v>27412</v>
      </c>
      <c r="H132" s="159">
        <v>11748</v>
      </c>
      <c r="I132" s="158">
        <v>34330.995999999992</v>
      </c>
      <c r="J132" s="158">
        <v>0</v>
      </c>
      <c r="K132" s="158">
        <v>73490.995999999985</v>
      </c>
      <c r="L132" s="160"/>
      <c r="M132" s="161"/>
      <c r="N132" s="161"/>
      <c r="O132" s="162"/>
      <c r="P132" s="178"/>
      <c r="Q132" s="178"/>
      <c r="R132" s="178"/>
      <c r="S132" s="178"/>
      <c r="T132" s="179"/>
      <c r="U132" s="180"/>
      <c r="V132" s="180"/>
      <c r="W132" s="180"/>
    </row>
    <row r="133" spans="1:23" s="153" customFormat="1" ht="56.25" x14ac:dyDescent="0.25">
      <c r="A133" s="154">
        <v>71583594</v>
      </c>
      <c r="B133" s="155" t="s">
        <v>75</v>
      </c>
      <c r="C133" s="156">
        <v>4122</v>
      </c>
      <c r="D133" s="155" t="s">
        <v>691</v>
      </c>
      <c r="E133" s="157" t="s">
        <v>692</v>
      </c>
      <c r="F133" s="158">
        <v>39166.33</v>
      </c>
      <c r="G133" s="158">
        <v>27416.43</v>
      </c>
      <c r="H133" s="159">
        <v>11749.9</v>
      </c>
      <c r="I133" s="158">
        <v>0</v>
      </c>
      <c r="J133" s="158">
        <v>0</v>
      </c>
      <c r="K133" s="158">
        <v>39166.33</v>
      </c>
      <c r="L133" s="160"/>
      <c r="M133" s="161"/>
      <c r="N133" s="161"/>
      <c r="O133" s="162"/>
      <c r="P133" s="178"/>
      <c r="Q133" s="178"/>
      <c r="R133" s="178"/>
      <c r="S133" s="178"/>
      <c r="T133" s="179"/>
      <c r="U133" s="180"/>
      <c r="V133" s="180"/>
      <c r="W133" s="180"/>
    </row>
    <row r="134" spans="1:23" s="153" customFormat="1" ht="75" x14ac:dyDescent="0.25">
      <c r="A134" s="154">
        <v>71583595</v>
      </c>
      <c r="B134" s="155" t="s">
        <v>75</v>
      </c>
      <c r="C134" s="156">
        <v>4321</v>
      </c>
      <c r="D134" s="155" t="s">
        <v>693</v>
      </c>
      <c r="E134" s="157" t="s">
        <v>694</v>
      </c>
      <c r="F134" s="158">
        <v>33243.629999999997</v>
      </c>
      <c r="G134" s="158">
        <v>23270.54</v>
      </c>
      <c r="H134" s="159">
        <v>9973.0899999999965</v>
      </c>
      <c r="I134" s="158">
        <v>0</v>
      </c>
      <c r="J134" s="158">
        <v>0</v>
      </c>
      <c r="K134" s="158">
        <v>33243.629999999997</v>
      </c>
      <c r="L134" s="160"/>
      <c r="M134" s="161"/>
      <c r="N134" s="161"/>
      <c r="O134" s="162"/>
      <c r="P134" s="178"/>
      <c r="Q134" s="178"/>
      <c r="R134" s="178"/>
      <c r="S134" s="178"/>
      <c r="T134" s="179"/>
      <c r="U134" s="180"/>
      <c r="V134" s="180"/>
      <c r="W134" s="180"/>
    </row>
    <row r="135" spans="1:23" s="153" customFormat="1" ht="56.25" x14ac:dyDescent="0.25">
      <c r="A135" s="154">
        <v>71583596</v>
      </c>
      <c r="B135" s="155" t="s">
        <v>75</v>
      </c>
      <c r="C135" s="156">
        <v>4111</v>
      </c>
      <c r="D135" s="155" t="s">
        <v>695</v>
      </c>
      <c r="E135" s="157" t="s">
        <v>696</v>
      </c>
      <c r="F135" s="158">
        <v>27322.400000000001</v>
      </c>
      <c r="G135" s="158">
        <v>19125.68</v>
      </c>
      <c r="H135" s="159">
        <v>8196.7199999999993</v>
      </c>
      <c r="I135" s="158">
        <v>0</v>
      </c>
      <c r="J135" s="158">
        <v>0</v>
      </c>
      <c r="K135" s="158">
        <v>27322.400000000001</v>
      </c>
      <c r="L135" s="160"/>
      <c r="M135" s="161"/>
      <c r="N135" s="161"/>
      <c r="O135" s="162"/>
      <c r="P135" s="178"/>
      <c r="Q135" s="178"/>
      <c r="R135" s="178"/>
      <c r="S135" s="178"/>
      <c r="T135" s="179"/>
      <c r="U135" s="180"/>
      <c r="V135" s="180"/>
      <c r="W135" s="180"/>
    </row>
    <row r="136" spans="1:23" s="153" customFormat="1" ht="37.5" x14ac:dyDescent="0.25">
      <c r="A136" s="154">
        <v>71583597</v>
      </c>
      <c r="B136" s="155" t="s">
        <v>75</v>
      </c>
      <c r="C136" s="156">
        <v>4114</v>
      </c>
      <c r="D136" s="155" t="s">
        <v>697</v>
      </c>
      <c r="E136" s="157" t="s">
        <v>698</v>
      </c>
      <c r="F136" s="158">
        <v>25611.360000000001</v>
      </c>
      <c r="G136" s="158">
        <v>17927.95</v>
      </c>
      <c r="H136" s="159">
        <v>7683.41</v>
      </c>
      <c r="I136" s="158">
        <v>0</v>
      </c>
      <c r="J136" s="158">
        <v>0</v>
      </c>
      <c r="K136" s="158">
        <v>25611.360000000001</v>
      </c>
      <c r="L136" s="160"/>
      <c r="M136" s="161"/>
      <c r="N136" s="161"/>
      <c r="O136" s="162"/>
      <c r="P136" s="178"/>
      <c r="Q136" s="178"/>
      <c r="R136" s="178"/>
      <c r="S136" s="178"/>
      <c r="T136" s="179"/>
      <c r="U136" s="180"/>
      <c r="V136" s="180"/>
      <c r="W136" s="180"/>
    </row>
    <row r="137" spans="1:23" s="153" customFormat="1" ht="37.5" x14ac:dyDescent="0.25">
      <c r="A137" s="154">
        <v>71583598</v>
      </c>
      <c r="B137" s="155" t="s">
        <v>75</v>
      </c>
      <c r="C137" s="156">
        <v>4116</v>
      </c>
      <c r="D137" s="155" t="s">
        <v>699</v>
      </c>
      <c r="E137" s="157" t="s">
        <v>700</v>
      </c>
      <c r="F137" s="158">
        <v>61784.53</v>
      </c>
      <c r="G137" s="158">
        <v>43249.17</v>
      </c>
      <c r="H137" s="159">
        <v>18535.36</v>
      </c>
      <c r="I137" s="158">
        <v>0</v>
      </c>
      <c r="J137" s="158">
        <v>0</v>
      </c>
      <c r="K137" s="158">
        <v>61784.53</v>
      </c>
      <c r="L137" s="160"/>
      <c r="M137" s="161"/>
      <c r="N137" s="161"/>
      <c r="O137" s="162"/>
      <c r="P137" s="178"/>
      <c r="Q137" s="178"/>
      <c r="R137" s="178"/>
      <c r="S137" s="178"/>
      <c r="T137" s="179"/>
      <c r="U137" s="180"/>
      <c r="V137" s="180"/>
      <c r="W137" s="180"/>
    </row>
    <row r="138" spans="1:23" s="153" customFormat="1" ht="93.75" x14ac:dyDescent="0.25">
      <c r="A138" s="154">
        <v>71583599</v>
      </c>
      <c r="B138" s="155" t="s">
        <v>75</v>
      </c>
      <c r="C138" s="156">
        <v>4116</v>
      </c>
      <c r="D138" s="155" t="s">
        <v>699</v>
      </c>
      <c r="E138" s="157" t="s">
        <v>701</v>
      </c>
      <c r="F138" s="158">
        <v>25075.21</v>
      </c>
      <c r="G138" s="158">
        <v>17552.650000000001</v>
      </c>
      <c r="H138" s="159">
        <v>7522.5599999999977</v>
      </c>
      <c r="I138" s="158">
        <v>0</v>
      </c>
      <c r="J138" s="158">
        <v>0</v>
      </c>
      <c r="K138" s="158">
        <v>25075.21</v>
      </c>
      <c r="L138" s="160"/>
      <c r="M138" s="161"/>
      <c r="N138" s="161"/>
      <c r="O138" s="162"/>
      <c r="P138" s="178"/>
      <c r="Q138" s="178"/>
      <c r="R138" s="178"/>
      <c r="S138" s="178"/>
      <c r="T138" s="179"/>
      <c r="U138" s="180"/>
      <c r="V138" s="180"/>
      <c r="W138" s="180"/>
    </row>
    <row r="139" spans="1:23" s="153" customFormat="1" ht="75" x14ac:dyDescent="0.25">
      <c r="A139" s="154">
        <v>71583600</v>
      </c>
      <c r="B139" s="155" t="s">
        <v>75</v>
      </c>
      <c r="C139" s="156">
        <v>4117</v>
      </c>
      <c r="D139" s="155" t="s">
        <v>702</v>
      </c>
      <c r="E139" s="157" t="s">
        <v>703</v>
      </c>
      <c r="F139" s="158">
        <v>41634.82</v>
      </c>
      <c r="G139" s="158">
        <v>29144.36</v>
      </c>
      <c r="H139" s="159">
        <v>12490.46</v>
      </c>
      <c r="I139" s="158">
        <v>0</v>
      </c>
      <c r="J139" s="158">
        <v>0</v>
      </c>
      <c r="K139" s="158">
        <v>41634.82</v>
      </c>
      <c r="L139" s="160"/>
      <c r="M139" s="161"/>
      <c r="N139" s="161"/>
      <c r="O139" s="162"/>
      <c r="P139" s="178"/>
      <c r="Q139" s="178"/>
      <c r="R139" s="178"/>
      <c r="S139" s="178"/>
      <c r="T139" s="179"/>
      <c r="U139" s="180"/>
      <c r="V139" s="180"/>
      <c r="W139" s="180"/>
    </row>
    <row r="140" spans="1:23" s="153" customFormat="1" ht="37.5" x14ac:dyDescent="0.25">
      <c r="A140" s="154">
        <v>71583601</v>
      </c>
      <c r="B140" s="155" t="s">
        <v>75</v>
      </c>
      <c r="C140" s="156">
        <v>4119</v>
      </c>
      <c r="D140" s="155" t="s">
        <v>704</v>
      </c>
      <c r="E140" s="157" t="s">
        <v>705</v>
      </c>
      <c r="F140" s="158">
        <v>56213.63</v>
      </c>
      <c r="G140" s="158">
        <v>39349.54</v>
      </c>
      <c r="H140" s="159">
        <v>16864.09</v>
      </c>
      <c r="I140" s="158">
        <v>0</v>
      </c>
      <c r="J140" s="158">
        <v>0</v>
      </c>
      <c r="K140" s="158">
        <v>56213.630000000005</v>
      </c>
      <c r="L140" s="160"/>
      <c r="M140" s="161"/>
      <c r="N140" s="161"/>
      <c r="O140" s="162"/>
      <c r="P140" s="178"/>
      <c r="Q140" s="178"/>
      <c r="R140" s="178"/>
      <c r="S140" s="178"/>
      <c r="T140" s="179"/>
      <c r="U140" s="180"/>
      <c r="V140" s="180"/>
      <c r="W140" s="180"/>
    </row>
    <row r="141" spans="1:23" s="153" customFormat="1" ht="75" x14ac:dyDescent="0.25">
      <c r="A141" s="154">
        <v>71583602</v>
      </c>
      <c r="B141" s="155" t="s">
        <v>75</v>
      </c>
      <c r="C141" s="156">
        <v>4108</v>
      </c>
      <c r="D141" s="155" t="s">
        <v>706</v>
      </c>
      <c r="E141" s="157" t="s">
        <v>707</v>
      </c>
      <c r="F141" s="158">
        <v>70695.97</v>
      </c>
      <c r="G141" s="158">
        <v>49487.18</v>
      </c>
      <c r="H141" s="159">
        <v>21208.79</v>
      </c>
      <c r="I141" s="158">
        <v>0</v>
      </c>
      <c r="J141" s="158">
        <v>0</v>
      </c>
      <c r="K141" s="158">
        <v>70695.97</v>
      </c>
      <c r="L141" s="160"/>
      <c r="M141" s="161"/>
      <c r="N141" s="161"/>
      <c r="O141" s="162"/>
      <c r="P141" s="178"/>
      <c r="Q141" s="178"/>
      <c r="R141" s="178"/>
      <c r="S141" s="178"/>
      <c r="T141" s="179"/>
      <c r="U141" s="180"/>
      <c r="V141" s="180"/>
      <c r="W141" s="180"/>
    </row>
    <row r="142" spans="1:23" s="153" customFormat="1" ht="18.75" x14ac:dyDescent="0.25">
      <c r="A142" s="154">
        <v>71583603</v>
      </c>
      <c r="B142" s="155" t="s">
        <v>75</v>
      </c>
      <c r="C142" s="156">
        <v>3189</v>
      </c>
      <c r="D142" s="155" t="s">
        <v>708</v>
      </c>
      <c r="E142" s="157" t="s">
        <v>709</v>
      </c>
      <c r="F142" s="158">
        <v>25792.93</v>
      </c>
      <c r="G142" s="158">
        <v>18055.05</v>
      </c>
      <c r="H142" s="159">
        <v>7737.88</v>
      </c>
      <c r="I142" s="158">
        <v>0</v>
      </c>
      <c r="J142" s="158">
        <v>0</v>
      </c>
      <c r="K142" s="158">
        <v>25792.93</v>
      </c>
      <c r="L142" s="160"/>
      <c r="M142" s="161"/>
      <c r="N142" s="161"/>
      <c r="O142" s="162"/>
      <c r="P142" s="178"/>
      <c r="Q142" s="178"/>
      <c r="R142" s="178"/>
      <c r="S142" s="178"/>
      <c r="T142" s="179"/>
      <c r="U142" s="180"/>
      <c r="V142" s="180"/>
      <c r="W142" s="180"/>
    </row>
    <row r="143" spans="1:23" s="153" customFormat="1" ht="112.5" x14ac:dyDescent="0.25">
      <c r="A143" s="154">
        <v>71583604</v>
      </c>
      <c r="B143" s="155" t="s">
        <v>75</v>
      </c>
      <c r="C143" s="156">
        <v>3189</v>
      </c>
      <c r="D143" s="155" t="s">
        <v>708</v>
      </c>
      <c r="E143" s="157" t="s">
        <v>710</v>
      </c>
      <c r="F143" s="158">
        <v>144221.32999999999</v>
      </c>
      <c r="G143" s="158">
        <v>100954.93</v>
      </c>
      <c r="H143" s="159">
        <v>43266.400000000001</v>
      </c>
      <c r="I143" s="158">
        <v>0</v>
      </c>
      <c r="J143" s="158">
        <v>0</v>
      </c>
      <c r="K143" s="158">
        <v>144221.32999999999</v>
      </c>
      <c r="L143" s="160"/>
      <c r="M143" s="161"/>
      <c r="N143" s="161"/>
      <c r="O143" s="162"/>
      <c r="P143" s="178"/>
      <c r="Q143" s="178"/>
      <c r="R143" s="178"/>
      <c r="S143" s="178"/>
      <c r="T143" s="179"/>
      <c r="U143" s="180"/>
      <c r="V143" s="180"/>
      <c r="W143" s="180"/>
    </row>
    <row r="144" spans="1:23" s="153" customFormat="1" ht="56.25" x14ac:dyDescent="0.25">
      <c r="A144" s="154">
        <v>71583605</v>
      </c>
      <c r="B144" s="155" t="s">
        <v>75</v>
      </c>
      <c r="C144" s="156">
        <v>4256</v>
      </c>
      <c r="D144" s="155" t="s">
        <v>711</v>
      </c>
      <c r="E144" s="157" t="s">
        <v>712</v>
      </c>
      <c r="F144" s="158">
        <v>32107.06</v>
      </c>
      <c r="G144" s="158">
        <v>22474.94</v>
      </c>
      <c r="H144" s="159">
        <v>9632.1200000000008</v>
      </c>
      <c r="I144" s="158">
        <v>0</v>
      </c>
      <c r="J144" s="158">
        <v>0</v>
      </c>
      <c r="K144" s="158">
        <v>32107.059999999998</v>
      </c>
      <c r="L144" s="160"/>
      <c r="M144" s="161"/>
      <c r="N144" s="161"/>
      <c r="O144" s="162"/>
      <c r="P144" s="178"/>
      <c r="Q144" s="178"/>
      <c r="R144" s="178"/>
      <c r="S144" s="178"/>
      <c r="T144" s="179"/>
      <c r="U144" s="180"/>
      <c r="V144" s="180"/>
      <c r="W144" s="180"/>
    </row>
    <row r="145" spans="1:23" s="153" customFormat="1" ht="37.5" x14ac:dyDescent="0.25">
      <c r="A145" s="154">
        <v>71584032</v>
      </c>
      <c r="B145" s="155" t="s">
        <v>75</v>
      </c>
      <c r="C145" s="156" t="s">
        <v>713</v>
      </c>
      <c r="D145" s="155" t="s">
        <v>714</v>
      </c>
      <c r="E145" s="157" t="s">
        <v>715</v>
      </c>
      <c r="F145" s="158">
        <v>30000</v>
      </c>
      <c r="G145" s="158">
        <v>21000</v>
      </c>
      <c r="H145" s="159">
        <v>9000</v>
      </c>
      <c r="I145" s="158">
        <v>0</v>
      </c>
      <c r="J145" s="158">
        <v>0</v>
      </c>
      <c r="K145" s="158">
        <v>30000</v>
      </c>
      <c r="L145" s="160"/>
      <c r="M145" s="161"/>
      <c r="N145" s="161"/>
      <c r="O145" s="162"/>
      <c r="P145" s="178"/>
      <c r="Q145" s="178"/>
      <c r="R145" s="178"/>
      <c r="S145" s="178"/>
      <c r="T145" s="179"/>
      <c r="U145" s="180"/>
      <c r="V145" s="180"/>
      <c r="W145" s="180"/>
    </row>
    <row r="146" spans="1:23" s="153" customFormat="1" ht="112.5" x14ac:dyDescent="0.25">
      <c r="A146" s="154">
        <v>71582548</v>
      </c>
      <c r="B146" s="155" t="s">
        <v>77</v>
      </c>
      <c r="C146" s="156">
        <v>7616</v>
      </c>
      <c r="D146" s="155" t="s">
        <v>716</v>
      </c>
      <c r="E146" s="157" t="s">
        <v>717</v>
      </c>
      <c r="F146" s="158">
        <v>32000</v>
      </c>
      <c r="G146" s="158">
        <v>22400</v>
      </c>
      <c r="H146" s="159">
        <v>9600</v>
      </c>
      <c r="I146" s="158">
        <v>0</v>
      </c>
      <c r="J146" s="158">
        <v>0</v>
      </c>
      <c r="K146" s="158">
        <v>32000</v>
      </c>
      <c r="L146" s="160"/>
      <c r="M146" s="161"/>
      <c r="N146" s="161"/>
      <c r="O146" s="162"/>
      <c r="P146" s="178"/>
      <c r="Q146" s="178"/>
      <c r="R146" s="178"/>
      <c r="S146" s="178"/>
      <c r="T146" s="179"/>
      <c r="U146" s="180"/>
      <c r="V146" s="180"/>
      <c r="W146" s="180"/>
    </row>
    <row r="147" spans="1:23" s="153" customFormat="1" ht="93.75" x14ac:dyDescent="0.25">
      <c r="A147" s="154">
        <v>71582549</v>
      </c>
      <c r="B147" s="155" t="s">
        <v>77</v>
      </c>
      <c r="C147" s="156">
        <v>7202</v>
      </c>
      <c r="D147" s="155" t="s">
        <v>718</v>
      </c>
      <c r="E147" s="157" t="s">
        <v>719</v>
      </c>
      <c r="F147" s="158">
        <v>50000</v>
      </c>
      <c r="G147" s="158">
        <v>35000</v>
      </c>
      <c r="H147" s="159">
        <v>15000</v>
      </c>
      <c r="I147" s="158">
        <v>0</v>
      </c>
      <c r="J147" s="158">
        <v>0</v>
      </c>
      <c r="K147" s="158">
        <v>50000</v>
      </c>
      <c r="L147" s="160"/>
      <c r="M147" s="161"/>
      <c r="N147" s="161"/>
      <c r="O147" s="162"/>
      <c r="P147" s="178"/>
      <c r="Q147" s="178"/>
      <c r="R147" s="178"/>
      <c r="S147" s="178"/>
      <c r="T147" s="179"/>
      <c r="U147" s="180"/>
      <c r="V147" s="180"/>
      <c r="W147" s="180"/>
    </row>
    <row r="148" spans="1:23" s="153" customFormat="1" ht="112.5" x14ac:dyDescent="0.25">
      <c r="A148" s="154">
        <v>71582550</v>
      </c>
      <c r="B148" s="155" t="s">
        <v>77</v>
      </c>
      <c r="C148" s="156">
        <v>7616</v>
      </c>
      <c r="D148" s="155" t="s">
        <v>716</v>
      </c>
      <c r="E148" s="157" t="s">
        <v>720</v>
      </c>
      <c r="F148" s="158">
        <v>580000</v>
      </c>
      <c r="G148" s="158">
        <v>406000</v>
      </c>
      <c r="H148" s="159">
        <v>174000</v>
      </c>
      <c r="I148" s="158">
        <v>0</v>
      </c>
      <c r="J148" s="158">
        <v>0</v>
      </c>
      <c r="K148" s="158">
        <v>580000</v>
      </c>
      <c r="L148" s="160"/>
      <c r="M148" s="161"/>
      <c r="N148" s="161"/>
      <c r="O148" s="162"/>
      <c r="P148" s="178"/>
      <c r="Q148" s="178"/>
      <c r="R148" s="178"/>
      <c r="S148" s="178"/>
      <c r="T148" s="179"/>
      <c r="U148" s="180"/>
      <c r="V148" s="180"/>
      <c r="W148" s="180"/>
    </row>
    <row r="149" spans="1:23" s="153" customFormat="1" ht="56.25" x14ac:dyDescent="0.25">
      <c r="A149" s="154">
        <v>71582551</v>
      </c>
      <c r="B149" s="155" t="s">
        <v>77</v>
      </c>
      <c r="C149" s="156">
        <v>7670</v>
      </c>
      <c r="D149" s="155" t="s">
        <v>721</v>
      </c>
      <c r="E149" s="157" t="s">
        <v>722</v>
      </c>
      <c r="F149" s="158">
        <v>80000</v>
      </c>
      <c r="G149" s="158">
        <v>56000</v>
      </c>
      <c r="H149" s="159">
        <v>24000</v>
      </c>
      <c r="I149" s="158">
        <v>0</v>
      </c>
      <c r="J149" s="158">
        <v>0</v>
      </c>
      <c r="K149" s="158">
        <v>80000</v>
      </c>
      <c r="L149" s="160"/>
      <c r="M149" s="161"/>
      <c r="N149" s="161"/>
      <c r="O149" s="162"/>
      <c r="P149" s="178"/>
      <c r="Q149" s="178"/>
      <c r="R149" s="178"/>
      <c r="S149" s="178"/>
      <c r="T149" s="179"/>
      <c r="U149" s="180"/>
      <c r="V149" s="180"/>
      <c r="W149" s="180"/>
    </row>
    <row r="150" spans="1:23" s="153" customFormat="1" ht="75" x14ac:dyDescent="0.25">
      <c r="A150" s="154">
        <v>71582552</v>
      </c>
      <c r="B150" s="155" t="s">
        <v>77</v>
      </c>
      <c r="C150" s="156">
        <v>7221</v>
      </c>
      <c r="D150" s="155" t="s">
        <v>723</v>
      </c>
      <c r="E150" s="157" t="s">
        <v>724</v>
      </c>
      <c r="F150" s="158">
        <v>105244.88</v>
      </c>
      <c r="G150" s="158">
        <v>73671.42</v>
      </c>
      <c r="H150" s="159">
        <v>31573.46</v>
      </c>
      <c r="I150" s="158">
        <v>0</v>
      </c>
      <c r="J150" s="158">
        <v>0</v>
      </c>
      <c r="K150" s="158">
        <v>105244.88</v>
      </c>
      <c r="L150" s="160"/>
      <c r="M150" s="161"/>
      <c r="N150" s="161"/>
      <c r="O150" s="162"/>
      <c r="P150" s="178"/>
      <c r="Q150" s="178"/>
      <c r="R150" s="178"/>
      <c r="S150" s="178"/>
      <c r="T150" s="179"/>
      <c r="U150" s="180"/>
      <c r="V150" s="180"/>
      <c r="W150" s="180"/>
    </row>
    <row r="151" spans="1:23" s="153" customFormat="1" ht="56.25" x14ac:dyDescent="0.25">
      <c r="A151" s="154">
        <v>71582553</v>
      </c>
      <c r="B151" s="155" t="s">
        <v>77</v>
      </c>
      <c r="C151" s="156">
        <v>8219</v>
      </c>
      <c r="D151" s="155" t="s">
        <v>725</v>
      </c>
      <c r="E151" s="157" t="s">
        <v>726</v>
      </c>
      <c r="F151" s="158">
        <v>21500</v>
      </c>
      <c r="G151" s="158">
        <v>15050</v>
      </c>
      <c r="H151" s="159">
        <v>6450</v>
      </c>
      <c r="I151" s="158">
        <v>0</v>
      </c>
      <c r="J151" s="158">
        <v>0</v>
      </c>
      <c r="K151" s="158">
        <v>21500</v>
      </c>
      <c r="L151" s="160"/>
      <c r="M151" s="161"/>
      <c r="N151" s="161"/>
      <c r="O151" s="162"/>
      <c r="P151" s="178"/>
      <c r="Q151" s="178"/>
      <c r="R151" s="178"/>
      <c r="S151" s="178"/>
      <c r="T151" s="179"/>
      <c r="U151" s="180"/>
      <c r="V151" s="180"/>
      <c r="W151" s="180"/>
    </row>
    <row r="152" spans="1:23" s="153" customFormat="1" ht="93.75" x14ac:dyDescent="0.25">
      <c r="A152" s="154">
        <v>71582554</v>
      </c>
      <c r="B152" s="155" t="s">
        <v>77</v>
      </c>
      <c r="C152" s="156">
        <v>7616</v>
      </c>
      <c r="D152" s="155" t="s">
        <v>716</v>
      </c>
      <c r="E152" s="157" t="s">
        <v>727</v>
      </c>
      <c r="F152" s="158">
        <v>18717.96</v>
      </c>
      <c r="G152" s="158">
        <v>13102.57</v>
      </c>
      <c r="H152" s="159">
        <v>5615.39</v>
      </c>
      <c r="I152" s="158">
        <v>0</v>
      </c>
      <c r="J152" s="158">
        <v>0</v>
      </c>
      <c r="K152" s="158">
        <v>18717.96</v>
      </c>
      <c r="L152" s="160"/>
      <c r="M152" s="161"/>
      <c r="N152" s="161"/>
      <c r="O152" s="162"/>
      <c r="P152" s="178"/>
      <c r="Q152" s="178"/>
      <c r="R152" s="178"/>
      <c r="S152" s="178"/>
      <c r="T152" s="179"/>
      <c r="U152" s="180"/>
      <c r="V152" s="180"/>
      <c r="W152" s="180"/>
    </row>
    <row r="153" spans="1:23" s="153" customFormat="1" ht="56.25" x14ac:dyDescent="0.25">
      <c r="A153" s="154">
        <v>71582555</v>
      </c>
      <c r="B153" s="155" t="s">
        <v>77</v>
      </c>
      <c r="C153" s="156">
        <v>7490</v>
      </c>
      <c r="D153" s="155" t="s">
        <v>728</v>
      </c>
      <c r="E153" s="157" t="s">
        <v>729</v>
      </c>
      <c r="F153" s="158">
        <v>14000</v>
      </c>
      <c r="G153" s="158">
        <v>9800</v>
      </c>
      <c r="H153" s="159">
        <v>4200</v>
      </c>
      <c r="I153" s="158">
        <v>0</v>
      </c>
      <c r="J153" s="158">
        <v>0</v>
      </c>
      <c r="K153" s="158">
        <v>14000</v>
      </c>
      <c r="L153" s="160"/>
      <c r="M153" s="161"/>
      <c r="N153" s="161"/>
      <c r="O153" s="162"/>
      <c r="P153" s="178"/>
      <c r="Q153" s="178"/>
      <c r="R153" s="178"/>
      <c r="S153" s="178"/>
      <c r="T153" s="179"/>
      <c r="U153" s="180"/>
      <c r="V153" s="180"/>
      <c r="W153" s="180"/>
    </row>
    <row r="154" spans="1:23" s="153" customFormat="1" ht="56.25" x14ac:dyDescent="0.25">
      <c r="A154" s="154">
        <v>71582556</v>
      </c>
      <c r="B154" s="155" t="s">
        <v>77</v>
      </c>
      <c r="C154" s="156">
        <v>7227</v>
      </c>
      <c r="D154" s="155" t="s">
        <v>730</v>
      </c>
      <c r="E154" s="157" t="s">
        <v>731</v>
      </c>
      <c r="F154" s="158">
        <v>15000</v>
      </c>
      <c r="G154" s="158">
        <v>10500</v>
      </c>
      <c r="H154" s="159">
        <v>4500</v>
      </c>
      <c r="I154" s="158">
        <v>0</v>
      </c>
      <c r="J154" s="158">
        <v>0</v>
      </c>
      <c r="K154" s="158">
        <v>15000</v>
      </c>
      <c r="L154" s="160"/>
      <c r="M154" s="161"/>
      <c r="N154" s="161"/>
      <c r="O154" s="162"/>
      <c r="P154" s="178"/>
      <c r="Q154" s="178"/>
      <c r="R154" s="178"/>
      <c r="S154" s="178"/>
      <c r="T154" s="179"/>
      <c r="U154" s="180"/>
      <c r="V154" s="180"/>
      <c r="W154" s="180"/>
    </row>
    <row r="155" spans="1:23" s="153" customFormat="1" ht="56.25" x14ac:dyDescent="0.25">
      <c r="A155" s="154">
        <v>71582557</v>
      </c>
      <c r="B155" s="155" t="s">
        <v>77</v>
      </c>
      <c r="C155" s="156">
        <v>7629</v>
      </c>
      <c r="D155" s="155" t="s">
        <v>732</v>
      </c>
      <c r="E155" s="157" t="s">
        <v>733</v>
      </c>
      <c r="F155" s="158">
        <v>15000</v>
      </c>
      <c r="G155" s="158">
        <v>10500</v>
      </c>
      <c r="H155" s="159">
        <v>4500</v>
      </c>
      <c r="I155" s="158">
        <v>0</v>
      </c>
      <c r="J155" s="158">
        <v>0</v>
      </c>
      <c r="K155" s="158">
        <v>15000</v>
      </c>
      <c r="L155" s="160"/>
      <c r="M155" s="161"/>
      <c r="N155" s="161"/>
      <c r="O155" s="162"/>
      <c r="P155" s="178"/>
      <c r="Q155" s="178"/>
      <c r="R155" s="178"/>
      <c r="S155" s="178"/>
      <c r="T155" s="179"/>
      <c r="U155" s="180"/>
      <c r="V155" s="180"/>
      <c r="W155" s="180"/>
    </row>
    <row r="156" spans="1:23" s="153" customFormat="1" ht="75" x14ac:dyDescent="0.25">
      <c r="A156" s="154">
        <v>71582558</v>
      </c>
      <c r="B156" s="155" t="s">
        <v>77</v>
      </c>
      <c r="C156" s="156">
        <v>7221</v>
      </c>
      <c r="D156" s="155" t="s">
        <v>723</v>
      </c>
      <c r="E156" s="157" t="s">
        <v>734</v>
      </c>
      <c r="F156" s="158">
        <v>92000</v>
      </c>
      <c r="G156" s="158">
        <v>64400</v>
      </c>
      <c r="H156" s="159">
        <v>27600</v>
      </c>
      <c r="I156" s="158">
        <v>0</v>
      </c>
      <c r="J156" s="158">
        <v>0</v>
      </c>
      <c r="K156" s="158">
        <v>92000</v>
      </c>
      <c r="L156" s="160"/>
      <c r="M156" s="161"/>
      <c r="N156" s="161"/>
      <c r="O156" s="162"/>
      <c r="P156" s="178"/>
      <c r="Q156" s="178"/>
      <c r="R156" s="178"/>
      <c r="S156" s="178"/>
      <c r="T156" s="179"/>
      <c r="U156" s="180"/>
      <c r="V156" s="180"/>
      <c r="W156" s="180"/>
    </row>
    <row r="157" spans="1:23" s="153" customFormat="1" ht="75" x14ac:dyDescent="0.25">
      <c r="A157" s="154">
        <v>71582559</v>
      </c>
      <c r="B157" s="155" t="s">
        <v>77</v>
      </c>
      <c r="C157" s="156">
        <v>7653</v>
      </c>
      <c r="D157" s="155" t="s">
        <v>735</v>
      </c>
      <c r="E157" s="157" t="s">
        <v>736</v>
      </c>
      <c r="F157" s="158">
        <v>200000</v>
      </c>
      <c r="G157" s="158">
        <v>140000</v>
      </c>
      <c r="H157" s="159">
        <v>60000</v>
      </c>
      <c r="I157" s="158">
        <v>0</v>
      </c>
      <c r="J157" s="158">
        <v>0</v>
      </c>
      <c r="K157" s="158">
        <v>200000</v>
      </c>
      <c r="L157" s="160"/>
      <c r="M157" s="161"/>
      <c r="N157" s="161"/>
      <c r="O157" s="162"/>
      <c r="P157" s="178"/>
      <c r="Q157" s="178"/>
      <c r="R157" s="178"/>
      <c r="S157" s="178"/>
      <c r="T157" s="179"/>
      <c r="U157" s="180"/>
      <c r="V157" s="180"/>
      <c r="W157" s="180"/>
    </row>
    <row r="158" spans="1:23" s="153" customFormat="1" ht="112.5" x14ac:dyDescent="0.25">
      <c r="A158" s="154">
        <v>71582560</v>
      </c>
      <c r="B158" s="155" t="s">
        <v>77</v>
      </c>
      <c r="C158" s="156">
        <v>7231</v>
      </c>
      <c r="D158" s="155" t="s">
        <v>737</v>
      </c>
      <c r="E158" s="157" t="s">
        <v>738</v>
      </c>
      <c r="F158" s="158">
        <v>487997.84</v>
      </c>
      <c r="G158" s="158">
        <v>341598.49</v>
      </c>
      <c r="H158" s="159">
        <v>146399.35</v>
      </c>
      <c r="I158" s="158">
        <v>0</v>
      </c>
      <c r="J158" s="158">
        <v>0</v>
      </c>
      <c r="K158" s="158">
        <v>487997.83999999997</v>
      </c>
      <c r="L158" s="160"/>
      <c r="M158" s="161"/>
      <c r="N158" s="161"/>
      <c r="O158" s="162"/>
      <c r="P158" s="178"/>
      <c r="Q158" s="178"/>
      <c r="R158" s="178"/>
      <c r="S158" s="178"/>
      <c r="T158" s="179"/>
      <c r="U158" s="180"/>
      <c r="V158" s="180"/>
      <c r="W158" s="180"/>
    </row>
    <row r="159" spans="1:23" s="153" customFormat="1" ht="93.75" x14ac:dyDescent="0.25">
      <c r="A159" s="154">
        <v>71582561</v>
      </c>
      <c r="B159" s="155" t="s">
        <v>77</v>
      </c>
      <c r="C159" s="156">
        <v>7231</v>
      </c>
      <c r="D159" s="155" t="s">
        <v>737</v>
      </c>
      <c r="E159" s="157" t="s">
        <v>739</v>
      </c>
      <c r="F159" s="158">
        <v>295000</v>
      </c>
      <c r="G159" s="158">
        <v>206500</v>
      </c>
      <c r="H159" s="159">
        <v>88500</v>
      </c>
      <c r="I159" s="158">
        <v>0</v>
      </c>
      <c r="J159" s="158">
        <v>0</v>
      </c>
      <c r="K159" s="158">
        <v>295000</v>
      </c>
      <c r="L159" s="160"/>
      <c r="M159" s="161"/>
      <c r="N159" s="161"/>
      <c r="O159" s="162"/>
      <c r="P159" s="178"/>
      <c r="Q159" s="178"/>
      <c r="R159" s="178"/>
      <c r="S159" s="178"/>
      <c r="T159" s="179"/>
      <c r="U159" s="180"/>
      <c r="V159" s="180"/>
      <c r="W159" s="180"/>
    </row>
    <row r="160" spans="1:23" s="153" customFormat="1" ht="93.75" x14ac:dyDescent="0.25">
      <c r="A160" s="154">
        <v>71582564</v>
      </c>
      <c r="B160" s="155" t="s">
        <v>77</v>
      </c>
      <c r="C160" s="156">
        <v>7229</v>
      </c>
      <c r="D160" s="155" t="s">
        <v>740</v>
      </c>
      <c r="E160" s="157" t="s">
        <v>741</v>
      </c>
      <c r="F160" s="158">
        <v>20675.71</v>
      </c>
      <c r="G160" s="158">
        <v>14473</v>
      </c>
      <c r="H160" s="159">
        <v>6202.71</v>
      </c>
      <c r="I160" s="158">
        <v>0</v>
      </c>
      <c r="J160" s="158">
        <v>0</v>
      </c>
      <c r="K160" s="158">
        <v>20675.71</v>
      </c>
      <c r="L160" s="160"/>
      <c r="M160" s="161"/>
      <c r="N160" s="161"/>
      <c r="O160" s="162"/>
      <c r="P160" s="178"/>
      <c r="Q160" s="178"/>
      <c r="R160" s="178"/>
      <c r="S160" s="178"/>
      <c r="T160" s="179"/>
      <c r="U160" s="180"/>
      <c r="V160" s="180"/>
      <c r="W160" s="180"/>
    </row>
    <row r="161" spans="1:23" s="153" customFormat="1" ht="75" x14ac:dyDescent="0.25">
      <c r="A161" s="154">
        <v>71582566</v>
      </c>
      <c r="B161" s="155" t="s">
        <v>77</v>
      </c>
      <c r="C161" s="156">
        <v>7670</v>
      </c>
      <c r="D161" s="155" t="s">
        <v>721</v>
      </c>
      <c r="E161" s="157" t="s">
        <v>742</v>
      </c>
      <c r="F161" s="158">
        <v>15000</v>
      </c>
      <c r="G161" s="158">
        <v>10500</v>
      </c>
      <c r="H161" s="159">
        <v>4500</v>
      </c>
      <c r="I161" s="158">
        <v>0</v>
      </c>
      <c r="J161" s="158">
        <v>0</v>
      </c>
      <c r="K161" s="158">
        <v>15000</v>
      </c>
      <c r="L161" s="160"/>
      <c r="M161" s="161"/>
      <c r="N161" s="161"/>
      <c r="O161" s="162"/>
      <c r="P161" s="178"/>
      <c r="Q161" s="178"/>
      <c r="R161" s="178"/>
      <c r="S161" s="178"/>
      <c r="T161" s="179"/>
      <c r="U161" s="180"/>
      <c r="V161" s="180"/>
      <c r="W161" s="180"/>
    </row>
    <row r="162" spans="1:23" s="153" customFormat="1" ht="37.5" x14ac:dyDescent="0.25">
      <c r="A162" s="154">
        <v>71582567</v>
      </c>
      <c r="B162" s="155" t="s">
        <v>77</v>
      </c>
      <c r="C162" s="156">
        <v>7219</v>
      </c>
      <c r="D162" s="155" t="s">
        <v>743</v>
      </c>
      <c r="E162" s="157" t="s">
        <v>744</v>
      </c>
      <c r="F162" s="158">
        <v>12000</v>
      </c>
      <c r="G162" s="158">
        <v>8400</v>
      </c>
      <c r="H162" s="159">
        <v>3600</v>
      </c>
      <c r="I162" s="158">
        <v>0</v>
      </c>
      <c r="J162" s="158">
        <v>0</v>
      </c>
      <c r="K162" s="158">
        <v>12000</v>
      </c>
      <c r="L162" s="160"/>
      <c r="M162" s="161"/>
      <c r="N162" s="161"/>
      <c r="O162" s="162"/>
      <c r="P162" s="178"/>
      <c r="Q162" s="178"/>
      <c r="R162" s="178"/>
      <c r="S162" s="178"/>
      <c r="T162" s="179"/>
      <c r="U162" s="180"/>
      <c r="V162" s="180"/>
      <c r="W162" s="180"/>
    </row>
    <row r="163" spans="1:23" s="153" customFormat="1" ht="75" x14ac:dyDescent="0.25">
      <c r="A163" s="154">
        <v>71582568</v>
      </c>
      <c r="B163" s="155" t="s">
        <v>77</v>
      </c>
      <c r="C163" s="156">
        <v>7479</v>
      </c>
      <c r="D163" s="155" t="s">
        <v>745</v>
      </c>
      <c r="E163" s="157" t="s">
        <v>746</v>
      </c>
      <c r="F163" s="158">
        <v>25000</v>
      </c>
      <c r="G163" s="158">
        <v>17500</v>
      </c>
      <c r="H163" s="159">
        <v>7500</v>
      </c>
      <c r="I163" s="158">
        <v>0</v>
      </c>
      <c r="J163" s="158">
        <v>0</v>
      </c>
      <c r="K163" s="158">
        <v>25000</v>
      </c>
      <c r="L163" s="160"/>
      <c r="M163" s="161"/>
      <c r="N163" s="161"/>
      <c r="O163" s="162"/>
      <c r="P163" s="178"/>
      <c r="Q163" s="178"/>
      <c r="R163" s="178"/>
      <c r="S163" s="178"/>
      <c r="T163" s="179"/>
      <c r="U163" s="180"/>
      <c r="V163" s="180"/>
      <c r="W163" s="180"/>
    </row>
    <row r="164" spans="1:23" s="153" customFormat="1" ht="56.25" x14ac:dyDescent="0.25">
      <c r="A164" s="154">
        <v>71582569</v>
      </c>
      <c r="B164" s="155" t="s">
        <v>77</v>
      </c>
      <c r="C164" s="156">
        <v>7609</v>
      </c>
      <c r="D164" s="155" t="s">
        <v>747</v>
      </c>
      <c r="E164" s="157" t="s">
        <v>748</v>
      </c>
      <c r="F164" s="158">
        <v>12000</v>
      </c>
      <c r="G164" s="158">
        <v>8400</v>
      </c>
      <c r="H164" s="159">
        <v>3600</v>
      </c>
      <c r="I164" s="158">
        <v>0</v>
      </c>
      <c r="J164" s="158">
        <v>0</v>
      </c>
      <c r="K164" s="158">
        <v>12000</v>
      </c>
      <c r="L164" s="160"/>
      <c r="M164" s="161"/>
      <c r="N164" s="161"/>
      <c r="O164" s="162"/>
      <c r="P164" s="178"/>
      <c r="Q164" s="178"/>
      <c r="R164" s="178"/>
      <c r="S164" s="178"/>
      <c r="T164" s="179"/>
      <c r="U164" s="180"/>
      <c r="V164" s="180"/>
      <c r="W164" s="180"/>
    </row>
    <row r="165" spans="1:23" s="153" customFormat="1" ht="37.5" x14ac:dyDescent="0.25">
      <c r="A165" s="154">
        <v>71582570</v>
      </c>
      <c r="B165" s="155" t="s">
        <v>77</v>
      </c>
      <c r="C165" s="156">
        <v>7612</v>
      </c>
      <c r="D165" s="155" t="s">
        <v>749</v>
      </c>
      <c r="E165" s="157" t="s">
        <v>744</v>
      </c>
      <c r="F165" s="158">
        <v>11840.96</v>
      </c>
      <c r="G165" s="158">
        <v>8288.67</v>
      </c>
      <c r="H165" s="159">
        <v>3552.29</v>
      </c>
      <c r="I165" s="158">
        <v>0</v>
      </c>
      <c r="J165" s="158">
        <v>0</v>
      </c>
      <c r="K165" s="158">
        <v>11840.96</v>
      </c>
      <c r="L165" s="160"/>
      <c r="M165" s="161"/>
      <c r="N165" s="161"/>
      <c r="O165" s="162"/>
      <c r="P165" s="178"/>
      <c r="Q165" s="178"/>
      <c r="R165" s="178"/>
      <c r="S165" s="178"/>
      <c r="T165" s="179"/>
      <c r="U165" s="180"/>
      <c r="V165" s="180"/>
      <c r="W165" s="180"/>
    </row>
    <row r="166" spans="1:23" s="153" customFormat="1" ht="112.5" x14ac:dyDescent="0.25">
      <c r="A166" s="154">
        <v>71582571</v>
      </c>
      <c r="B166" s="155" t="s">
        <v>77</v>
      </c>
      <c r="C166" s="156">
        <v>7218</v>
      </c>
      <c r="D166" s="155" t="s">
        <v>750</v>
      </c>
      <c r="E166" s="157" t="s">
        <v>751</v>
      </c>
      <c r="F166" s="158">
        <v>218593.12</v>
      </c>
      <c r="G166" s="158">
        <v>153015.18</v>
      </c>
      <c r="H166" s="159">
        <v>65577.94</v>
      </c>
      <c r="I166" s="158">
        <v>0</v>
      </c>
      <c r="J166" s="158">
        <v>0</v>
      </c>
      <c r="K166" s="158">
        <v>218593.12</v>
      </c>
      <c r="L166" s="160"/>
      <c r="M166" s="161"/>
      <c r="N166" s="161"/>
      <c r="O166" s="162"/>
      <c r="P166" s="178"/>
      <c r="Q166" s="178"/>
      <c r="R166" s="178"/>
      <c r="S166" s="178"/>
      <c r="T166" s="179"/>
      <c r="U166" s="180"/>
      <c r="V166" s="180"/>
      <c r="W166" s="180"/>
    </row>
    <row r="167" spans="1:23" s="153" customFormat="1" ht="56.25" x14ac:dyDescent="0.25">
      <c r="A167" s="154">
        <v>71582572</v>
      </c>
      <c r="B167" s="155" t="s">
        <v>77</v>
      </c>
      <c r="C167" s="156">
        <v>7216</v>
      </c>
      <c r="D167" s="155" t="s">
        <v>752</v>
      </c>
      <c r="E167" s="157" t="s">
        <v>753</v>
      </c>
      <c r="F167" s="158">
        <v>38000</v>
      </c>
      <c r="G167" s="158">
        <v>26600</v>
      </c>
      <c r="H167" s="159">
        <v>11400</v>
      </c>
      <c r="I167" s="158">
        <v>0</v>
      </c>
      <c r="J167" s="158">
        <v>0</v>
      </c>
      <c r="K167" s="158">
        <v>38000</v>
      </c>
      <c r="L167" s="160"/>
      <c r="M167" s="161"/>
      <c r="N167" s="161"/>
      <c r="O167" s="162"/>
      <c r="P167" s="178"/>
      <c r="Q167" s="178"/>
      <c r="R167" s="178"/>
      <c r="S167" s="178"/>
      <c r="T167" s="179"/>
      <c r="U167" s="180"/>
      <c r="V167" s="180"/>
      <c r="W167" s="180"/>
    </row>
    <row r="168" spans="1:23" s="153" customFormat="1" ht="75" x14ac:dyDescent="0.25">
      <c r="A168" s="154">
        <v>71582573</v>
      </c>
      <c r="B168" s="155" t="s">
        <v>77</v>
      </c>
      <c r="C168" s="156">
        <v>7216</v>
      </c>
      <c r="D168" s="155" t="s">
        <v>752</v>
      </c>
      <c r="E168" s="157" t="s">
        <v>754</v>
      </c>
      <c r="F168" s="158">
        <v>70000</v>
      </c>
      <c r="G168" s="158">
        <v>49000</v>
      </c>
      <c r="H168" s="159">
        <v>21000</v>
      </c>
      <c r="I168" s="158">
        <v>0</v>
      </c>
      <c r="J168" s="158">
        <v>0</v>
      </c>
      <c r="K168" s="158">
        <v>70000</v>
      </c>
      <c r="L168" s="160"/>
      <c r="M168" s="161"/>
      <c r="N168" s="161"/>
      <c r="O168" s="162"/>
      <c r="P168" s="178"/>
      <c r="Q168" s="178"/>
      <c r="R168" s="178"/>
      <c r="S168" s="178"/>
      <c r="T168" s="179"/>
      <c r="U168" s="180"/>
      <c r="V168" s="180"/>
      <c r="W168" s="180"/>
    </row>
    <row r="169" spans="1:23" s="153" customFormat="1" ht="37.5" x14ac:dyDescent="0.25">
      <c r="A169" s="154">
        <v>71582574</v>
      </c>
      <c r="B169" s="155" t="s">
        <v>77</v>
      </c>
      <c r="C169" s="156">
        <v>7214</v>
      </c>
      <c r="D169" s="155" t="s">
        <v>755</v>
      </c>
      <c r="E169" s="157" t="s">
        <v>756</v>
      </c>
      <c r="F169" s="158">
        <v>18000</v>
      </c>
      <c r="G169" s="158">
        <v>12600</v>
      </c>
      <c r="H169" s="159">
        <v>5400</v>
      </c>
      <c r="I169" s="158">
        <v>0</v>
      </c>
      <c r="J169" s="158">
        <v>0</v>
      </c>
      <c r="K169" s="158">
        <v>18000</v>
      </c>
      <c r="L169" s="160"/>
      <c r="M169" s="161"/>
      <c r="N169" s="161"/>
      <c r="O169" s="162"/>
      <c r="P169" s="178"/>
      <c r="Q169" s="178"/>
      <c r="R169" s="178"/>
      <c r="S169" s="178"/>
      <c r="T169" s="179"/>
      <c r="U169" s="180"/>
      <c r="V169" s="180"/>
      <c r="W169" s="180"/>
    </row>
    <row r="170" spans="1:23" s="153" customFormat="1" ht="56.25" x14ac:dyDescent="0.25">
      <c r="A170" s="154">
        <v>71582576</v>
      </c>
      <c r="B170" s="155" t="s">
        <v>77</v>
      </c>
      <c r="C170" s="156">
        <v>7653</v>
      </c>
      <c r="D170" s="155" t="s">
        <v>735</v>
      </c>
      <c r="E170" s="157" t="s">
        <v>757</v>
      </c>
      <c r="F170" s="158">
        <v>45000</v>
      </c>
      <c r="G170" s="158">
        <v>31500</v>
      </c>
      <c r="H170" s="159">
        <v>13500</v>
      </c>
      <c r="I170" s="158">
        <v>0</v>
      </c>
      <c r="J170" s="158">
        <v>0</v>
      </c>
      <c r="K170" s="158">
        <v>45000</v>
      </c>
      <c r="L170" s="160"/>
      <c r="M170" s="161"/>
      <c r="N170" s="161"/>
      <c r="O170" s="162"/>
      <c r="P170" s="178"/>
      <c r="Q170" s="178"/>
      <c r="R170" s="178"/>
      <c r="S170" s="178"/>
      <c r="T170" s="179"/>
      <c r="U170" s="180"/>
      <c r="V170" s="180"/>
      <c r="W170" s="180"/>
    </row>
    <row r="171" spans="1:23" s="153" customFormat="1" ht="37.5" x14ac:dyDescent="0.25">
      <c r="A171" s="154">
        <v>71582577</v>
      </c>
      <c r="B171" s="155" t="s">
        <v>77</v>
      </c>
      <c r="C171" s="156">
        <v>7216</v>
      </c>
      <c r="D171" s="155" t="s">
        <v>752</v>
      </c>
      <c r="E171" s="157" t="s">
        <v>758</v>
      </c>
      <c r="F171" s="158">
        <v>20958.09</v>
      </c>
      <c r="G171" s="158">
        <v>14670.66</v>
      </c>
      <c r="H171" s="159">
        <v>6287.43</v>
      </c>
      <c r="I171" s="158">
        <v>0</v>
      </c>
      <c r="J171" s="158">
        <v>0</v>
      </c>
      <c r="K171" s="158">
        <v>20958.09</v>
      </c>
      <c r="L171" s="160"/>
      <c r="M171" s="161"/>
      <c r="N171" s="161"/>
      <c r="O171" s="162"/>
      <c r="P171" s="178"/>
      <c r="Q171" s="178"/>
      <c r="R171" s="178"/>
      <c r="S171" s="178"/>
      <c r="T171" s="179"/>
      <c r="U171" s="180"/>
      <c r="V171" s="180"/>
      <c r="W171" s="180"/>
    </row>
    <row r="172" spans="1:23" s="153" customFormat="1" ht="37.5" x14ac:dyDescent="0.25">
      <c r="A172" s="154">
        <v>71582578</v>
      </c>
      <c r="B172" s="155" t="s">
        <v>77</v>
      </c>
      <c r="C172" s="156">
        <v>7577</v>
      </c>
      <c r="D172" s="155" t="s">
        <v>585</v>
      </c>
      <c r="E172" s="157" t="s">
        <v>759</v>
      </c>
      <c r="F172" s="158">
        <v>11662</v>
      </c>
      <c r="G172" s="158">
        <v>8163.4</v>
      </c>
      <c r="H172" s="159">
        <v>3498.6000000000004</v>
      </c>
      <c r="I172" s="158">
        <v>0</v>
      </c>
      <c r="J172" s="158">
        <v>0</v>
      </c>
      <c r="K172" s="158">
        <v>11662</v>
      </c>
      <c r="L172" s="160"/>
      <c r="M172" s="161"/>
      <c r="N172" s="161"/>
      <c r="O172" s="162"/>
      <c r="P172" s="178"/>
      <c r="Q172" s="178"/>
      <c r="R172" s="178"/>
      <c r="S172" s="178"/>
      <c r="T172" s="179"/>
      <c r="U172" s="180"/>
      <c r="V172" s="180"/>
      <c r="W172" s="180"/>
    </row>
    <row r="173" spans="1:23" s="153" customFormat="1" ht="75" x14ac:dyDescent="0.25">
      <c r="A173" s="154">
        <v>71583629</v>
      </c>
      <c r="B173" s="155" t="s">
        <v>77</v>
      </c>
      <c r="C173" s="156">
        <v>7482</v>
      </c>
      <c r="D173" s="155" t="s">
        <v>760</v>
      </c>
      <c r="E173" s="157" t="s">
        <v>761</v>
      </c>
      <c r="F173" s="158">
        <v>55060.31</v>
      </c>
      <c r="G173" s="158">
        <v>38542.22</v>
      </c>
      <c r="H173" s="159">
        <v>16518.09</v>
      </c>
      <c r="I173" s="158">
        <v>0</v>
      </c>
      <c r="J173" s="158">
        <v>0</v>
      </c>
      <c r="K173" s="158">
        <v>55060.31</v>
      </c>
      <c r="L173" s="160"/>
      <c r="M173" s="161"/>
      <c r="N173" s="161"/>
      <c r="O173" s="162"/>
      <c r="P173" s="178"/>
      <c r="Q173" s="178"/>
      <c r="R173" s="178"/>
      <c r="S173" s="178"/>
      <c r="T173" s="179"/>
      <c r="U173" s="180"/>
      <c r="V173" s="180"/>
      <c r="W173" s="180"/>
    </row>
    <row r="174" spans="1:23" s="153" customFormat="1" ht="150" x14ac:dyDescent="0.25">
      <c r="A174" s="154">
        <v>71583609</v>
      </c>
      <c r="B174" s="155" t="s">
        <v>79</v>
      </c>
      <c r="C174" s="156">
        <v>3219</v>
      </c>
      <c r="D174" s="155" t="s">
        <v>762</v>
      </c>
      <c r="E174" s="157" t="s">
        <v>763</v>
      </c>
      <c r="F174" s="158">
        <v>112579.19</v>
      </c>
      <c r="G174" s="158">
        <v>78805.429999999993</v>
      </c>
      <c r="H174" s="159">
        <v>33773.760000000002</v>
      </c>
      <c r="I174" s="158">
        <v>0</v>
      </c>
      <c r="J174" s="158">
        <v>0</v>
      </c>
      <c r="K174" s="158">
        <v>112579.19</v>
      </c>
      <c r="L174" s="160"/>
      <c r="M174" s="161"/>
      <c r="N174" s="161"/>
      <c r="O174" s="162"/>
      <c r="P174" s="178"/>
      <c r="Q174" s="178"/>
      <c r="R174" s="178"/>
      <c r="S174" s="178"/>
      <c r="T174" s="179"/>
      <c r="U174" s="180"/>
      <c r="V174" s="180"/>
      <c r="W174" s="180"/>
    </row>
    <row r="175" spans="1:23" s="153" customFormat="1" ht="112.5" x14ac:dyDescent="0.25">
      <c r="A175" s="154">
        <v>71583615</v>
      </c>
      <c r="B175" s="155" t="s">
        <v>79</v>
      </c>
      <c r="C175" s="156">
        <v>3224</v>
      </c>
      <c r="D175" s="155" t="s">
        <v>764</v>
      </c>
      <c r="E175" s="157" t="s">
        <v>765</v>
      </c>
      <c r="F175" s="158">
        <v>300000</v>
      </c>
      <c r="G175" s="158">
        <v>210000</v>
      </c>
      <c r="H175" s="159">
        <v>90000</v>
      </c>
      <c r="I175" s="158">
        <v>0</v>
      </c>
      <c r="J175" s="158">
        <v>0</v>
      </c>
      <c r="K175" s="158">
        <v>300000</v>
      </c>
      <c r="L175" s="160"/>
      <c r="M175" s="161"/>
      <c r="N175" s="161"/>
      <c r="O175" s="162"/>
      <c r="P175" s="178"/>
      <c r="Q175" s="178"/>
      <c r="R175" s="178"/>
      <c r="S175" s="178"/>
      <c r="T175" s="179"/>
      <c r="U175" s="180"/>
      <c r="V175" s="180"/>
      <c r="W175" s="180"/>
    </row>
    <row r="176" spans="1:23" s="153" customFormat="1" ht="131.25" x14ac:dyDescent="0.25">
      <c r="A176" s="154">
        <v>71583618</v>
      </c>
      <c r="B176" s="155" t="s">
        <v>79</v>
      </c>
      <c r="C176" s="156">
        <v>3209</v>
      </c>
      <c r="D176" s="155" t="s">
        <v>766</v>
      </c>
      <c r="E176" s="157" t="s">
        <v>767</v>
      </c>
      <c r="F176" s="158">
        <v>39914.300000000003</v>
      </c>
      <c r="G176" s="158">
        <v>27940.01</v>
      </c>
      <c r="H176" s="159">
        <v>11974.29</v>
      </c>
      <c r="I176" s="158">
        <v>0</v>
      </c>
      <c r="J176" s="158">
        <v>0</v>
      </c>
      <c r="K176" s="158">
        <v>39914.300000000003</v>
      </c>
      <c r="L176" s="160"/>
      <c r="M176" s="161"/>
      <c r="N176" s="161"/>
      <c r="O176" s="162"/>
      <c r="P176" s="178"/>
      <c r="Q176" s="178"/>
      <c r="R176" s="178"/>
      <c r="S176" s="178"/>
      <c r="T176" s="179"/>
      <c r="U176" s="180"/>
      <c r="V176" s="180"/>
      <c r="W176" s="180"/>
    </row>
    <row r="177" spans="1:23" s="153" customFormat="1" ht="93.75" x14ac:dyDescent="0.25">
      <c r="A177" s="154">
        <v>71583619</v>
      </c>
      <c r="B177" s="155" t="s">
        <v>79</v>
      </c>
      <c r="C177" s="156">
        <v>3215</v>
      </c>
      <c r="D177" s="155" t="s">
        <v>768</v>
      </c>
      <c r="E177" s="157" t="s">
        <v>769</v>
      </c>
      <c r="F177" s="158">
        <v>108773.18000000001</v>
      </c>
      <c r="G177" s="158">
        <v>76141.22</v>
      </c>
      <c r="H177" s="159">
        <v>32631.960000000006</v>
      </c>
      <c r="I177" s="158">
        <v>0</v>
      </c>
      <c r="J177" s="158">
        <v>0</v>
      </c>
      <c r="K177" s="158">
        <v>108773.18000000001</v>
      </c>
      <c r="L177" s="160"/>
      <c r="M177" s="161"/>
      <c r="N177" s="161"/>
      <c r="O177" s="162"/>
      <c r="P177" s="178"/>
      <c r="Q177" s="178"/>
      <c r="R177" s="178"/>
      <c r="S177" s="178"/>
      <c r="T177" s="179"/>
      <c r="U177" s="180"/>
      <c r="V177" s="180"/>
      <c r="W177" s="180"/>
    </row>
    <row r="178" spans="1:23" s="153" customFormat="1" ht="75" x14ac:dyDescent="0.25">
      <c r="A178" s="154">
        <v>71583620</v>
      </c>
      <c r="B178" s="155" t="s">
        <v>79</v>
      </c>
      <c r="C178" s="156">
        <v>4335</v>
      </c>
      <c r="D178" s="155" t="s">
        <v>770</v>
      </c>
      <c r="E178" s="157" t="s">
        <v>771</v>
      </c>
      <c r="F178" s="158">
        <v>890000</v>
      </c>
      <c r="G178" s="158">
        <v>623000</v>
      </c>
      <c r="H178" s="159">
        <v>267000</v>
      </c>
      <c r="I178" s="158">
        <v>0</v>
      </c>
      <c r="J178" s="158">
        <v>0</v>
      </c>
      <c r="K178" s="158">
        <v>890000</v>
      </c>
      <c r="L178" s="160"/>
      <c r="M178" s="161"/>
      <c r="N178" s="161"/>
      <c r="O178" s="162"/>
      <c r="P178" s="178"/>
      <c r="Q178" s="178"/>
      <c r="R178" s="178"/>
      <c r="S178" s="178"/>
      <c r="T178" s="179"/>
      <c r="U178" s="180"/>
      <c r="V178" s="180"/>
      <c r="W178" s="180"/>
    </row>
    <row r="179" spans="1:23" s="153" customFormat="1" ht="131.25" x14ac:dyDescent="0.25">
      <c r="A179" s="154">
        <v>71583621</v>
      </c>
      <c r="B179" s="155" t="s">
        <v>79</v>
      </c>
      <c r="C179" s="156">
        <v>4336</v>
      </c>
      <c r="D179" s="155" t="s">
        <v>772</v>
      </c>
      <c r="E179" s="157" t="s">
        <v>773</v>
      </c>
      <c r="F179" s="158">
        <v>136000</v>
      </c>
      <c r="G179" s="158">
        <v>95200</v>
      </c>
      <c r="H179" s="159">
        <v>40800</v>
      </c>
      <c r="I179" s="158">
        <v>0</v>
      </c>
      <c r="J179" s="158">
        <v>0</v>
      </c>
      <c r="K179" s="158">
        <v>136000</v>
      </c>
      <c r="L179" s="160"/>
      <c r="M179" s="161"/>
      <c r="N179" s="161"/>
      <c r="O179" s="162"/>
      <c r="P179" s="178"/>
      <c r="Q179" s="178"/>
      <c r="R179" s="178"/>
      <c r="S179" s="178"/>
      <c r="T179" s="179"/>
      <c r="U179" s="180"/>
      <c r="V179" s="180"/>
      <c r="W179" s="180"/>
    </row>
    <row r="180" spans="1:23" s="153" customFormat="1" ht="93.75" x14ac:dyDescent="0.25">
      <c r="A180" s="154">
        <v>71583622</v>
      </c>
      <c r="B180" s="155" t="s">
        <v>79</v>
      </c>
      <c r="C180" s="156">
        <v>4332</v>
      </c>
      <c r="D180" s="155" t="s">
        <v>774</v>
      </c>
      <c r="E180" s="157" t="s">
        <v>775</v>
      </c>
      <c r="F180" s="158">
        <v>300000</v>
      </c>
      <c r="G180" s="158">
        <v>210000</v>
      </c>
      <c r="H180" s="159">
        <v>90000</v>
      </c>
      <c r="I180" s="158">
        <v>0</v>
      </c>
      <c r="J180" s="158">
        <v>0</v>
      </c>
      <c r="K180" s="158">
        <v>300000</v>
      </c>
      <c r="L180" s="160"/>
      <c r="M180" s="161"/>
      <c r="N180" s="161"/>
      <c r="O180" s="162"/>
      <c r="P180" s="178"/>
      <c r="Q180" s="178"/>
      <c r="R180" s="178"/>
      <c r="S180" s="178"/>
      <c r="T180" s="179"/>
      <c r="U180" s="180"/>
      <c r="V180" s="180"/>
      <c r="W180" s="180"/>
    </row>
    <row r="181" spans="1:23" s="153" customFormat="1" ht="20.25" customHeight="1" x14ac:dyDescent="0.25">
      <c r="A181" s="154">
        <v>71584037</v>
      </c>
      <c r="B181" s="155" t="s">
        <v>81</v>
      </c>
      <c r="C181" s="156" t="s">
        <v>776</v>
      </c>
      <c r="D181" s="155" t="s">
        <v>777</v>
      </c>
      <c r="E181" s="157" t="s">
        <v>778</v>
      </c>
      <c r="F181" s="158">
        <v>45000</v>
      </c>
      <c r="G181" s="158">
        <v>31499.999999999996</v>
      </c>
      <c r="H181" s="159">
        <v>13500</v>
      </c>
      <c r="I181" s="158">
        <v>0</v>
      </c>
      <c r="J181" s="158">
        <v>0</v>
      </c>
      <c r="K181" s="158">
        <v>45000</v>
      </c>
      <c r="L181" s="160"/>
      <c r="M181" s="161"/>
      <c r="N181" s="161"/>
      <c r="O181" s="162"/>
      <c r="P181" s="178"/>
      <c r="Q181" s="178"/>
      <c r="R181" s="178"/>
      <c r="S181" s="178"/>
      <c r="T181" s="179"/>
      <c r="U181" s="180"/>
      <c r="V181" s="180"/>
      <c r="W181" s="180"/>
    </row>
    <row r="182" spans="1:23" s="153" customFormat="1" ht="56.25" x14ac:dyDescent="0.25">
      <c r="A182" s="154">
        <v>71584038</v>
      </c>
      <c r="B182" s="155" t="s">
        <v>81</v>
      </c>
      <c r="C182" s="156" t="s">
        <v>779</v>
      </c>
      <c r="D182" s="155" t="s">
        <v>780</v>
      </c>
      <c r="E182" s="157" t="s">
        <v>781</v>
      </c>
      <c r="F182" s="158">
        <v>70000</v>
      </c>
      <c r="G182" s="158">
        <v>49000</v>
      </c>
      <c r="H182" s="159">
        <v>21000</v>
      </c>
      <c r="I182" s="158">
        <v>0</v>
      </c>
      <c r="J182" s="158">
        <v>0</v>
      </c>
      <c r="K182" s="158">
        <v>70000</v>
      </c>
      <c r="L182" s="160"/>
      <c r="M182" s="161"/>
      <c r="N182" s="161"/>
      <c r="O182" s="162"/>
      <c r="P182" s="178"/>
      <c r="Q182" s="178"/>
      <c r="R182" s="178"/>
      <c r="S182" s="178"/>
      <c r="T182" s="179"/>
      <c r="U182" s="180"/>
      <c r="V182" s="180"/>
      <c r="W182" s="180"/>
    </row>
    <row r="183" spans="1:23" s="153" customFormat="1" ht="75" x14ac:dyDescent="0.25">
      <c r="A183" s="154">
        <v>71584039</v>
      </c>
      <c r="B183" s="155" t="s">
        <v>81</v>
      </c>
      <c r="C183" s="156" t="s">
        <v>782</v>
      </c>
      <c r="D183" s="155" t="s">
        <v>783</v>
      </c>
      <c r="E183" s="157" t="s">
        <v>784</v>
      </c>
      <c r="F183" s="158">
        <v>50000</v>
      </c>
      <c r="G183" s="158">
        <v>35000</v>
      </c>
      <c r="H183" s="159">
        <v>15000</v>
      </c>
      <c r="I183" s="158">
        <v>0</v>
      </c>
      <c r="J183" s="158">
        <v>0</v>
      </c>
      <c r="K183" s="158">
        <v>50000</v>
      </c>
      <c r="L183" s="160"/>
      <c r="M183" s="161"/>
      <c r="N183" s="161"/>
      <c r="O183" s="162"/>
      <c r="P183" s="178"/>
      <c r="Q183" s="178"/>
      <c r="R183" s="178"/>
      <c r="S183" s="178"/>
      <c r="T183" s="179"/>
      <c r="U183" s="180"/>
      <c r="V183" s="180"/>
      <c r="W183" s="180"/>
    </row>
    <row r="184" spans="1:23" s="153" customFormat="1" ht="75" x14ac:dyDescent="0.25">
      <c r="A184" s="154">
        <v>71584040</v>
      </c>
      <c r="B184" s="155" t="s">
        <v>81</v>
      </c>
      <c r="C184" s="156" t="s">
        <v>785</v>
      </c>
      <c r="D184" s="155" t="s">
        <v>786</v>
      </c>
      <c r="E184" s="157" t="s">
        <v>787</v>
      </c>
      <c r="F184" s="158">
        <v>85000</v>
      </c>
      <c r="G184" s="158">
        <v>59499.999999999993</v>
      </c>
      <c r="H184" s="159">
        <v>25500</v>
      </c>
      <c r="I184" s="158">
        <v>0</v>
      </c>
      <c r="J184" s="158">
        <v>0</v>
      </c>
      <c r="K184" s="158">
        <v>85000</v>
      </c>
      <c r="L184" s="160"/>
      <c r="M184" s="161"/>
      <c r="N184" s="161"/>
      <c r="O184" s="162"/>
      <c r="P184" s="178"/>
      <c r="Q184" s="178"/>
      <c r="R184" s="178"/>
      <c r="S184" s="178"/>
      <c r="T184" s="179"/>
      <c r="U184" s="180"/>
      <c r="V184" s="180"/>
      <c r="W184" s="180"/>
    </row>
    <row r="185" spans="1:23" s="153" customFormat="1" ht="18.75" x14ac:dyDescent="0.25">
      <c r="A185" s="154">
        <v>71584041</v>
      </c>
      <c r="B185" s="155" t="s">
        <v>81</v>
      </c>
      <c r="C185" s="156" t="s">
        <v>788</v>
      </c>
      <c r="D185" s="155" t="s">
        <v>789</v>
      </c>
      <c r="E185" s="157" t="s">
        <v>790</v>
      </c>
      <c r="F185" s="158">
        <v>25000</v>
      </c>
      <c r="G185" s="158">
        <v>17500</v>
      </c>
      <c r="H185" s="159">
        <v>7500</v>
      </c>
      <c r="I185" s="158">
        <v>0</v>
      </c>
      <c r="J185" s="158">
        <v>0</v>
      </c>
      <c r="K185" s="158">
        <v>25000</v>
      </c>
      <c r="L185" s="160"/>
      <c r="M185" s="161"/>
      <c r="N185" s="161"/>
      <c r="O185" s="162"/>
      <c r="P185" s="178"/>
      <c r="Q185" s="178"/>
      <c r="R185" s="178"/>
      <c r="S185" s="178"/>
      <c r="T185" s="179"/>
      <c r="U185" s="180"/>
      <c r="V185" s="180"/>
      <c r="W185" s="180"/>
    </row>
    <row r="186" spans="1:23" s="153" customFormat="1" ht="37.5" x14ac:dyDescent="0.25">
      <c r="A186" s="154">
        <v>71584042</v>
      </c>
      <c r="B186" s="155" t="s">
        <v>81</v>
      </c>
      <c r="C186" s="156" t="s">
        <v>791</v>
      </c>
      <c r="D186" s="155" t="s">
        <v>792</v>
      </c>
      <c r="E186" s="157" t="s">
        <v>793</v>
      </c>
      <c r="F186" s="158">
        <v>135000</v>
      </c>
      <c r="G186" s="158">
        <v>94500</v>
      </c>
      <c r="H186" s="159">
        <v>40500</v>
      </c>
      <c r="I186" s="158">
        <v>0</v>
      </c>
      <c r="J186" s="158">
        <v>0</v>
      </c>
      <c r="K186" s="158">
        <v>135000</v>
      </c>
      <c r="L186" s="160"/>
      <c r="M186" s="161"/>
      <c r="N186" s="161"/>
      <c r="O186" s="162"/>
      <c r="P186" s="178"/>
      <c r="Q186" s="178"/>
      <c r="R186" s="178"/>
      <c r="S186" s="178"/>
      <c r="T186" s="179"/>
      <c r="U186" s="180"/>
      <c r="V186" s="180"/>
      <c r="W186" s="180"/>
    </row>
    <row r="187" spans="1:23" s="153" customFormat="1" ht="75" x14ac:dyDescent="0.25">
      <c r="A187" s="170">
        <v>71581715</v>
      </c>
      <c r="B187" s="164" t="s">
        <v>83</v>
      </c>
      <c r="C187" s="171">
        <v>7106</v>
      </c>
      <c r="D187" s="164" t="s">
        <v>794</v>
      </c>
      <c r="E187" s="157" t="s">
        <v>795</v>
      </c>
      <c r="F187" s="158">
        <v>391589.8</v>
      </c>
      <c r="G187" s="158">
        <v>274112.86</v>
      </c>
      <c r="H187" s="159">
        <v>117476.94</v>
      </c>
      <c r="I187" s="172">
        <v>0</v>
      </c>
      <c r="J187" s="158">
        <v>0</v>
      </c>
      <c r="K187" s="158">
        <v>391589.8</v>
      </c>
      <c r="L187" s="160"/>
      <c r="M187" s="161"/>
      <c r="N187" s="161"/>
      <c r="O187" s="162"/>
      <c r="P187" s="178"/>
      <c r="Q187" s="178"/>
      <c r="R187" s="178"/>
      <c r="S187" s="178"/>
      <c r="T187" s="179"/>
      <c r="U187" s="180"/>
      <c r="V187" s="180"/>
      <c r="W187" s="180"/>
    </row>
    <row r="188" spans="1:23" s="153" customFormat="1" ht="75" x14ac:dyDescent="0.25">
      <c r="A188" s="154">
        <v>71581778</v>
      </c>
      <c r="B188" s="155" t="s">
        <v>83</v>
      </c>
      <c r="C188" s="171">
        <v>7267</v>
      </c>
      <c r="D188" s="155" t="s">
        <v>796</v>
      </c>
      <c r="E188" s="157" t="s">
        <v>797</v>
      </c>
      <c r="F188" s="158">
        <v>400000</v>
      </c>
      <c r="G188" s="158">
        <v>280000</v>
      </c>
      <c r="H188" s="159">
        <v>120000</v>
      </c>
      <c r="I188" s="172">
        <v>50000</v>
      </c>
      <c r="J188" s="158">
        <v>0</v>
      </c>
      <c r="K188" s="158">
        <v>450000</v>
      </c>
      <c r="L188" s="160"/>
      <c r="M188" s="161"/>
      <c r="N188" s="161"/>
      <c r="O188" s="162"/>
      <c r="P188" s="178"/>
      <c r="Q188" s="178"/>
      <c r="R188" s="178"/>
      <c r="S188" s="178"/>
      <c r="T188" s="179"/>
      <c r="U188" s="180"/>
      <c r="V188" s="180"/>
      <c r="W188" s="180"/>
    </row>
    <row r="189" spans="1:23" s="153" customFormat="1" ht="56.25" x14ac:dyDescent="0.25">
      <c r="A189" s="154">
        <v>71581743</v>
      </c>
      <c r="B189" s="155" t="s">
        <v>85</v>
      </c>
      <c r="C189" s="171">
        <v>3232</v>
      </c>
      <c r="D189" s="173" t="s">
        <v>798</v>
      </c>
      <c r="E189" s="157" t="s">
        <v>799</v>
      </c>
      <c r="F189" s="158">
        <v>420000</v>
      </c>
      <c r="G189" s="158">
        <v>294000</v>
      </c>
      <c r="H189" s="159">
        <v>126000</v>
      </c>
      <c r="I189" s="158">
        <v>0</v>
      </c>
      <c r="J189" s="158">
        <v>0</v>
      </c>
      <c r="K189" s="158">
        <v>420000</v>
      </c>
      <c r="L189" s="160"/>
      <c r="M189" s="161"/>
      <c r="N189" s="161"/>
      <c r="O189" s="162"/>
      <c r="P189" s="178"/>
      <c r="Q189" s="178"/>
      <c r="R189" s="178"/>
      <c r="S189" s="178"/>
      <c r="T189" s="179"/>
      <c r="U189" s="180"/>
      <c r="V189" s="180"/>
      <c r="W189" s="180"/>
    </row>
    <row r="190" spans="1:23" s="153" customFormat="1" ht="37.5" x14ac:dyDescent="0.25">
      <c r="A190" s="154">
        <v>71581744</v>
      </c>
      <c r="B190" s="155" t="s">
        <v>85</v>
      </c>
      <c r="C190" s="171">
        <v>1111</v>
      </c>
      <c r="D190" s="156" t="s">
        <v>85</v>
      </c>
      <c r="E190" s="157" t="s">
        <v>800</v>
      </c>
      <c r="F190" s="158">
        <v>21500</v>
      </c>
      <c r="G190" s="158">
        <v>15049.999999999998</v>
      </c>
      <c r="H190" s="159">
        <v>6450</v>
      </c>
      <c r="I190" s="158">
        <v>0</v>
      </c>
      <c r="J190" s="158">
        <v>0</v>
      </c>
      <c r="K190" s="158">
        <v>21500</v>
      </c>
      <c r="L190" s="160"/>
      <c r="M190" s="161"/>
      <c r="N190" s="161"/>
      <c r="O190" s="162"/>
      <c r="P190" s="178"/>
      <c r="Q190" s="178"/>
      <c r="R190" s="178"/>
      <c r="S190" s="178"/>
      <c r="T190" s="179"/>
      <c r="U190" s="180"/>
      <c r="V190" s="180"/>
      <c r="W190" s="180"/>
    </row>
    <row r="191" spans="1:23" s="153" customFormat="1" ht="37.5" x14ac:dyDescent="0.25">
      <c r="A191" s="154">
        <v>71581745</v>
      </c>
      <c r="B191" s="155" t="s">
        <v>85</v>
      </c>
      <c r="C191" s="171">
        <v>3232</v>
      </c>
      <c r="D191" s="156" t="s">
        <v>798</v>
      </c>
      <c r="E191" s="157" t="s">
        <v>801</v>
      </c>
      <c r="F191" s="158">
        <v>22000</v>
      </c>
      <c r="G191" s="158">
        <v>15399.999999999998</v>
      </c>
      <c r="H191" s="159">
        <v>6600</v>
      </c>
      <c r="I191" s="158">
        <v>0</v>
      </c>
      <c r="J191" s="158">
        <v>0</v>
      </c>
      <c r="K191" s="158">
        <v>22000</v>
      </c>
      <c r="L191" s="160"/>
      <c r="M191" s="161"/>
      <c r="N191" s="161"/>
      <c r="O191" s="162"/>
      <c r="P191" s="178"/>
      <c r="Q191" s="178"/>
      <c r="R191" s="178"/>
      <c r="S191" s="178"/>
      <c r="T191" s="179"/>
      <c r="U191" s="180"/>
      <c r="V191" s="180"/>
      <c r="W191" s="180"/>
    </row>
    <row r="192" spans="1:23" s="153" customFormat="1" ht="37.5" x14ac:dyDescent="0.25">
      <c r="A192" s="154">
        <v>71581746</v>
      </c>
      <c r="B192" s="155" t="s">
        <v>85</v>
      </c>
      <c r="C192" s="171">
        <v>3232</v>
      </c>
      <c r="D192" s="156" t="s">
        <v>798</v>
      </c>
      <c r="E192" s="157" t="s">
        <v>802</v>
      </c>
      <c r="F192" s="158">
        <v>70000</v>
      </c>
      <c r="G192" s="158">
        <v>49000</v>
      </c>
      <c r="H192" s="159">
        <v>21000</v>
      </c>
      <c r="I192" s="158">
        <v>0</v>
      </c>
      <c r="J192" s="158">
        <v>0</v>
      </c>
      <c r="K192" s="158">
        <v>70000</v>
      </c>
      <c r="L192" s="160"/>
      <c r="M192" s="161"/>
      <c r="N192" s="161"/>
      <c r="O192" s="162"/>
      <c r="P192" s="178"/>
      <c r="Q192" s="178"/>
      <c r="R192" s="178"/>
      <c r="S192" s="178"/>
      <c r="T192" s="179"/>
      <c r="U192" s="180"/>
      <c r="V192" s="180"/>
      <c r="W192" s="180"/>
    </row>
    <row r="193" spans="1:23" s="153" customFormat="1" ht="37.5" x14ac:dyDescent="0.25">
      <c r="A193" s="154">
        <v>71581747</v>
      </c>
      <c r="B193" s="155" t="s">
        <v>85</v>
      </c>
      <c r="C193" s="171">
        <v>1111</v>
      </c>
      <c r="D193" s="156" t="s">
        <v>85</v>
      </c>
      <c r="E193" s="157" t="s">
        <v>803</v>
      </c>
      <c r="F193" s="158">
        <v>265000</v>
      </c>
      <c r="G193" s="158">
        <v>185500</v>
      </c>
      <c r="H193" s="159">
        <v>79500</v>
      </c>
      <c r="I193" s="158">
        <v>0</v>
      </c>
      <c r="J193" s="158">
        <v>0</v>
      </c>
      <c r="K193" s="158">
        <v>265000</v>
      </c>
      <c r="L193" s="160"/>
      <c r="M193" s="161"/>
      <c r="N193" s="161"/>
      <c r="O193" s="162"/>
      <c r="P193" s="178"/>
      <c r="Q193" s="178"/>
      <c r="R193" s="178"/>
      <c r="S193" s="178"/>
      <c r="T193" s="179"/>
      <c r="U193" s="180"/>
      <c r="V193" s="180"/>
      <c r="W193" s="180"/>
    </row>
    <row r="194" spans="1:23" s="153" customFormat="1" ht="37.5" x14ac:dyDescent="0.25">
      <c r="A194" s="154">
        <v>71581748</v>
      </c>
      <c r="B194" s="155" t="s">
        <v>85</v>
      </c>
      <c r="C194" s="171">
        <v>3228</v>
      </c>
      <c r="D194" s="156" t="s">
        <v>804</v>
      </c>
      <c r="E194" s="157" t="s">
        <v>805</v>
      </c>
      <c r="F194" s="158">
        <v>25000</v>
      </c>
      <c r="G194" s="158">
        <v>17500</v>
      </c>
      <c r="H194" s="159">
        <v>7500</v>
      </c>
      <c r="I194" s="158">
        <v>0</v>
      </c>
      <c r="J194" s="158">
        <v>0</v>
      </c>
      <c r="K194" s="158">
        <v>25000</v>
      </c>
      <c r="L194" s="160"/>
      <c r="M194" s="161"/>
      <c r="N194" s="161"/>
      <c r="O194" s="162"/>
      <c r="P194" s="178"/>
      <c r="Q194" s="178"/>
      <c r="R194" s="178"/>
      <c r="S194" s="178"/>
      <c r="T194" s="179"/>
      <c r="U194" s="180"/>
      <c r="V194" s="180"/>
      <c r="W194" s="180"/>
    </row>
    <row r="195" spans="1:23" s="153" customFormat="1" ht="37.5" x14ac:dyDescent="0.25">
      <c r="A195" s="154">
        <v>71581749</v>
      </c>
      <c r="B195" s="155" t="s">
        <v>85</v>
      </c>
      <c r="C195" s="171">
        <v>4627</v>
      </c>
      <c r="D195" s="156" t="s">
        <v>806</v>
      </c>
      <c r="E195" s="157" t="s">
        <v>807</v>
      </c>
      <c r="F195" s="158">
        <v>65000</v>
      </c>
      <c r="G195" s="158">
        <v>45500</v>
      </c>
      <c r="H195" s="159">
        <v>19500</v>
      </c>
      <c r="I195" s="158">
        <v>0</v>
      </c>
      <c r="J195" s="158">
        <v>0</v>
      </c>
      <c r="K195" s="158">
        <v>65000</v>
      </c>
      <c r="L195" s="160"/>
      <c r="M195" s="161"/>
      <c r="N195" s="161"/>
      <c r="O195" s="162"/>
      <c r="P195" s="178"/>
      <c r="Q195" s="178"/>
      <c r="R195" s="178"/>
      <c r="S195" s="178"/>
      <c r="T195" s="179"/>
      <c r="U195" s="180"/>
      <c r="V195" s="180"/>
      <c r="W195" s="180"/>
    </row>
    <row r="196" spans="1:23" s="153" customFormat="1" ht="37.5" x14ac:dyDescent="0.25">
      <c r="A196" s="154">
        <v>71581750</v>
      </c>
      <c r="B196" s="155" t="s">
        <v>85</v>
      </c>
      <c r="C196" s="171">
        <v>3177</v>
      </c>
      <c r="D196" s="155" t="s">
        <v>808</v>
      </c>
      <c r="E196" s="157" t="s">
        <v>809</v>
      </c>
      <c r="F196" s="158">
        <v>27293.759999999998</v>
      </c>
      <c r="G196" s="158">
        <v>19105.63</v>
      </c>
      <c r="H196" s="159">
        <v>8188.13</v>
      </c>
      <c r="I196" s="158">
        <v>706.24</v>
      </c>
      <c r="J196" s="158">
        <v>0</v>
      </c>
      <c r="K196" s="158">
        <v>28000.000000000004</v>
      </c>
      <c r="L196" s="160"/>
      <c r="M196" s="161"/>
      <c r="N196" s="161"/>
      <c r="O196" s="162"/>
      <c r="P196" s="178"/>
      <c r="Q196" s="178"/>
      <c r="R196" s="178"/>
      <c r="S196" s="178"/>
      <c r="T196" s="179"/>
      <c r="U196" s="180"/>
      <c r="V196" s="180"/>
      <c r="W196" s="180"/>
    </row>
    <row r="197" spans="1:23" s="153" customFormat="1" ht="37.5" x14ac:dyDescent="0.25">
      <c r="A197" s="154">
        <v>71583611</v>
      </c>
      <c r="B197" s="155" t="s">
        <v>85</v>
      </c>
      <c r="C197" s="156">
        <v>3230</v>
      </c>
      <c r="D197" s="155" t="s">
        <v>810</v>
      </c>
      <c r="E197" s="157" t="s">
        <v>811</v>
      </c>
      <c r="F197" s="158">
        <v>75000</v>
      </c>
      <c r="G197" s="158">
        <v>52500</v>
      </c>
      <c r="H197" s="159">
        <v>22500</v>
      </c>
      <c r="I197" s="158">
        <v>0</v>
      </c>
      <c r="J197" s="158">
        <v>0</v>
      </c>
      <c r="K197" s="158">
        <v>75000</v>
      </c>
      <c r="L197" s="160"/>
      <c r="M197" s="161"/>
      <c r="N197" s="161"/>
      <c r="O197" s="162"/>
      <c r="P197" s="178"/>
      <c r="Q197" s="178"/>
      <c r="R197" s="178"/>
      <c r="S197" s="178"/>
      <c r="T197" s="179"/>
      <c r="U197" s="180"/>
      <c r="V197" s="180"/>
      <c r="W197" s="180"/>
    </row>
    <row r="198" spans="1:23" s="153" customFormat="1" ht="131.25" x14ac:dyDescent="0.25">
      <c r="A198" s="154">
        <v>71585213</v>
      </c>
      <c r="B198" s="155" t="s">
        <v>85</v>
      </c>
      <c r="C198" s="156" t="s">
        <v>812</v>
      </c>
      <c r="D198" s="155" t="s">
        <v>813</v>
      </c>
      <c r="E198" s="157" t="s">
        <v>814</v>
      </c>
      <c r="F198" s="158">
        <v>80000</v>
      </c>
      <c r="G198" s="158">
        <v>56000</v>
      </c>
      <c r="H198" s="159">
        <v>24000</v>
      </c>
      <c r="I198" s="158">
        <v>0</v>
      </c>
      <c r="J198" s="158">
        <v>0</v>
      </c>
      <c r="K198" s="158">
        <v>80000</v>
      </c>
      <c r="L198" s="160"/>
      <c r="M198" s="161"/>
      <c r="N198" s="161"/>
      <c r="O198" s="162"/>
      <c r="P198" s="178"/>
      <c r="Q198" s="178"/>
      <c r="R198" s="178"/>
      <c r="S198" s="178"/>
      <c r="T198" s="179"/>
      <c r="U198" s="180"/>
      <c r="V198" s="180"/>
      <c r="W198" s="180"/>
    </row>
    <row r="199" spans="1:23" s="153" customFormat="1" ht="112.5" x14ac:dyDescent="0.25">
      <c r="A199" s="154">
        <v>71581641</v>
      </c>
      <c r="B199" s="155" t="s">
        <v>87</v>
      </c>
      <c r="C199" s="156">
        <v>4072</v>
      </c>
      <c r="D199" s="155" t="s">
        <v>794</v>
      </c>
      <c r="E199" s="157" t="s">
        <v>815</v>
      </c>
      <c r="F199" s="158">
        <v>96027.12</v>
      </c>
      <c r="G199" s="158">
        <v>67218.98</v>
      </c>
      <c r="H199" s="159">
        <v>28808.14</v>
      </c>
      <c r="I199" s="158">
        <v>0</v>
      </c>
      <c r="J199" s="158">
        <v>0</v>
      </c>
      <c r="K199" s="158">
        <v>96027.12</v>
      </c>
      <c r="L199" s="160"/>
      <c r="M199" s="161"/>
      <c r="N199" s="161"/>
      <c r="O199" s="162"/>
      <c r="P199" s="178"/>
      <c r="Q199" s="178"/>
      <c r="R199" s="178"/>
      <c r="S199" s="178"/>
      <c r="T199" s="179"/>
      <c r="U199" s="180"/>
      <c r="V199" s="180"/>
      <c r="W199" s="180"/>
    </row>
    <row r="200" spans="1:23" s="153" customFormat="1" ht="112.5" x14ac:dyDescent="0.25">
      <c r="A200" s="154">
        <v>71581642</v>
      </c>
      <c r="B200" s="155" t="s">
        <v>87</v>
      </c>
      <c r="C200" s="156">
        <v>4037</v>
      </c>
      <c r="D200" s="155" t="s">
        <v>816</v>
      </c>
      <c r="E200" s="157" t="s">
        <v>817</v>
      </c>
      <c r="F200" s="158">
        <v>122859.23000000001</v>
      </c>
      <c r="G200" s="158">
        <v>86001.46</v>
      </c>
      <c r="H200" s="159">
        <v>36857.769999999997</v>
      </c>
      <c r="I200" s="158">
        <v>0</v>
      </c>
      <c r="J200" s="158">
        <v>0</v>
      </c>
      <c r="K200" s="158">
        <v>122859.23000000001</v>
      </c>
      <c r="L200" s="160"/>
      <c r="M200" s="161"/>
      <c r="N200" s="161"/>
      <c r="O200" s="162"/>
      <c r="P200" s="178"/>
      <c r="Q200" s="178"/>
      <c r="R200" s="178"/>
      <c r="S200" s="178"/>
      <c r="T200" s="179"/>
      <c r="U200" s="180"/>
      <c r="V200" s="180"/>
      <c r="W200" s="180"/>
    </row>
    <row r="201" spans="1:23" s="153" customFormat="1" ht="75" x14ac:dyDescent="0.25">
      <c r="A201" s="154">
        <v>71581690</v>
      </c>
      <c r="B201" s="155" t="s">
        <v>87</v>
      </c>
      <c r="C201" s="156">
        <v>4183</v>
      </c>
      <c r="D201" s="155" t="s">
        <v>503</v>
      </c>
      <c r="E201" s="157" t="s">
        <v>818</v>
      </c>
      <c r="F201" s="158">
        <v>172122.86</v>
      </c>
      <c r="G201" s="158">
        <v>120486</v>
      </c>
      <c r="H201" s="159">
        <v>51636.86</v>
      </c>
      <c r="I201" s="158">
        <v>0</v>
      </c>
      <c r="J201" s="158">
        <v>0</v>
      </c>
      <c r="K201" s="158">
        <v>172122.86</v>
      </c>
      <c r="L201" s="160"/>
      <c r="M201" s="161"/>
      <c r="N201" s="161"/>
      <c r="O201" s="162"/>
      <c r="P201" s="178"/>
      <c r="Q201" s="178"/>
      <c r="R201" s="178"/>
      <c r="S201" s="178"/>
      <c r="T201" s="179"/>
      <c r="U201" s="180"/>
      <c r="V201" s="180"/>
      <c r="W201" s="180"/>
    </row>
    <row r="202" spans="1:23" s="153" customFormat="1" ht="37.5" x14ac:dyDescent="0.25">
      <c r="A202" s="154">
        <v>71581691</v>
      </c>
      <c r="B202" s="155" t="s">
        <v>87</v>
      </c>
      <c r="C202" s="156">
        <v>3240</v>
      </c>
      <c r="D202" s="155" t="s">
        <v>819</v>
      </c>
      <c r="E202" s="157" t="s">
        <v>820</v>
      </c>
      <c r="F202" s="158">
        <v>117649.35</v>
      </c>
      <c r="G202" s="158">
        <v>82354.539999999994</v>
      </c>
      <c r="H202" s="159">
        <v>35294.81</v>
      </c>
      <c r="I202" s="158">
        <v>0</v>
      </c>
      <c r="J202" s="158">
        <v>0</v>
      </c>
      <c r="K202" s="158">
        <v>117649.34999999999</v>
      </c>
      <c r="L202" s="160"/>
      <c r="M202" s="161"/>
      <c r="N202" s="161"/>
      <c r="O202" s="162"/>
      <c r="P202" s="178"/>
      <c r="Q202" s="178"/>
      <c r="R202" s="178"/>
      <c r="S202" s="178"/>
      <c r="T202" s="179"/>
      <c r="U202" s="180"/>
      <c r="V202" s="180"/>
      <c r="W202" s="180"/>
    </row>
    <row r="203" spans="1:23" s="153" customFormat="1" ht="75" x14ac:dyDescent="0.25">
      <c r="A203" s="154">
        <v>71582512</v>
      </c>
      <c r="B203" s="155" t="s">
        <v>87</v>
      </c>
      <c r="C203" s="156">
        <v>3235</v>
      </c>
      <c r="D203" s="155" t="s">
        <v>821</v>
      </c>
      <c r="E203" s="157" t="s">
        <v>822</v>
      </c>
      <c r="F203" s="158">
        <v>50992.62</v>
      </c>
      <c r="G203" s="158">
        <v>35694.83</v>
      </c>
      <c r="H203" s="159">
        <v>15297.79</v>
      </c>
      <c r="I203" s="158">
        <v>0</v>
      </c>
      <c r="J203" s="158">
        <v>0</v>
      </c>
      <c r="K203" s="158">
        <v>50992.62</v>
      </c>
      <c r="L203" s="160"/>
      <c r="M203" s="161"/>
      <c r="N203" s="161"/>
      <c r="O203" s="162"/>
      <c r="P203" s="178"/>
      <c r="Q203" s="178"/>
      <c r="R203" s="178"/>
      <c r="S203" s="178"/>
      <c r="T203" s="179"/>
      <c r="U203" s="180"/>
      <c r="V203" s="180"/>
      <c r="W203" s="180"/>
    </row>
    <row r="204" spans="1:23" s="153" customFormat="1" ht="75" x14ac:dyDescent="0.25">
      <c r="A204" s="154">
        <v>71582513</v>
      </c>
      <c r="B204" s="155" t="s">
        <v>87</v>
      </c>
      <c r="C204" s="156">
        <v>3831</v>
      </c>
      <c r="D204" s="155" t="s">
        <v>823</v>
      </c>
      <c r="E204" s="157" t="s">
        <v>824</v>
      </c>
      <c r="F204" s="158">
        <v>258826</v>
      </c>
      <c r="G204" s="158">
        <v>181178.19999999998</v>
      </c>
      <c r="H204" s="159">
        <v>77647.8</v>
      </c>
      <c r="I204" s="158">
        <v>0</v>
      </c>
      <c r="J204" s="158">
        <v>0</v>
      </c>
      <c r="K204" s="158">
        <v>258826</v>
      </c>
      <c r="L204" s="160"/>
      <c r="M204" s="161"/>
      <c r="N204" s="161"/>
      <c r="O204" s="162"/>
      <c r="P204" s="178"/>
      <c r="Q204" s="178"/>
      <c r="R204" s="178"/>
      <c r="S204" s="178"/>
      <c r="T204" s="179"/>
      <c r="U204" s="180"/>
      <c r="V204" s="180"/>
      <c r="W204" s="180"/>
    </row>
    <row r="205" spans="1:23" s="153" customFormat="1" ht="75" x14ac:dyDescent="0.25">
      <c r="A205" s="154">
        <v>71582514</v>
      </c>
      <c r="B205" s="155" t="s">
        <v>87</v>
      </c>
      <c r="C205" s="156">
        <v>3240</v>
      </c>
      <c r="D205" s="155" t="s">
        <v>819</v>
      </c>
      <c r="E205" s="157" t="s">
        <v>825</v>
      </c>
      <c r="F205" s="158">
        <v>28000</v>
      </c>
      <c r="G205" s="158">
        <v>19600</v>
      </c>
      <c r="H205" s="159">
        <v>8400</v>
      </c>
      <c r="I205" s="158">
        <v>0</v>
      </c>
      <c r="J205" s="158">
        <v>0</v>
      </c>
      <c r="K205" s="158">
        <v>28000</v>
      </c>
      <c r="L205" s="160"/>
      <c r="M205" s="161"/>
      <c r="N205" s="161"/>
      <c r="O205" s="162"/>
      <c r="P205" s="178"/>
      <c r="Q205" s="178"/>
      <c r="R205" s="178"/>
      <c r="S205" s="178"/>
      <c r="T205" s="179"/>
      <c r="U205" s="180"/>
      <c r="V205" s="180"/>
      <c r="W205" s="180"/>
    </row>
    <row r="206" spans="1:23" s="153" customFormat="1" ht="37.5" x14ac:dyDescent="0.25">
      <c r="A206" s="154">
        <v>71582515</v>
      </c>
      <c r="B206" s="155" t="s">
        <v>87</v>
      </c>
      <c r="C206" s="156">
        <v>4183</v>
      </c>
      <c r="D206" s="155" t="s">
        <v>503</v>
      </c>
      <c r="E206" s="157" t="s">
        <v>826</v>
      </c>
      <c r="F206" s="158">
        <v>11527.82</v>
      </c>
      <c r="G206" s="158">
        <v>8069.47</v>
      </c>
      <c r="H206" s="159">
        <v>3458.35</v>
      </c>
      <c r="I206" s="158">
        <v>0</v>
      </c>
      <c r="J206" s="158">
        <v>0</v>
      </c>
      <c r="K206" s="158">
        <v>11527.82</v>
      </c>
      <c r="L206" s="160"/>
      <c r="M206" s="161"/>
      <c r="N206" s="161"/>
      <c r="O206" s="162"/>
      <c r="P206" s="178"/>
      <c r="Q206" s="178"/>
      <c r="R206" s="178"/>
      <c r="S206" s="178"/>
      <c r="T206" s="179"/>
      <c r="U206" s="180"/>
      <c r="V206" s="180"/>
      <c r="W206" s="180"/>
    </row>
    <row r="207" spans="1:23" s="153" customFormat="1" ht="56.25" x14ac:dyDescent="0.25">
      <c r="A207" s="154">
        <v>71582516</v>
      </c>
      <c r="B207" s="155" t="s">
        <v>87</v>
      </c>
      <c r="C207" s="156">
        <v>3832</v>
      </c>
      <c r="D207" s="155" t="s">
        <v>827</v>
      </c>
      <c r="E207" s="157" t="s">
        <v>828</v>
      </c>
      <c r="F207" s="158">
        <v>753967.38</v>
      </c>
      <c r="G207" s="158">
        <v>527777.17000000004</v>
      </c>
      <c r="H207" s="159">
        <v>226190.21</v>
      </c>
      <c r="I207" s="158">
        <v>0</v>
      </c>
      <c r="J207" s="158">
        <v>0</v>
      </c>
      <c r="K207" s="158">
        <v>753967.38</v>
      </c>
      <c r="L207" s="160"/>
      <c r="M207" s="161"/>
      <c r="N207" s="161"/>
      <c r="O207" s="162"/>
      <c r="P207" s="178"/>
      <c r="Q207" s="178"/>
      <c r="R207" s="178"/>
      <c r="S207" s="178"/>
      <c r="T207" s="179"/>
      <c r="U207" s="180"/>
      <c r="V207" s="180"/>
      <c r="W207" s="180"/>
    </row>
    <row r="208" spans="1:23" s="153" customFormat="1" ht="93.75" x14ac:dyDescent="0.25">
      <c r="A208" s="154">
        <v>71583555</v>
      </c>
      <c r="B208" s="155" t="s">
        <v>89</v>
      </c>
      <c r="C208" s="156">
        <v>7137</v>
      </c>
      <c r="D208" s="155" t="s">
        <v>829</v>
      </c>
      <c r="E208" s="157" t="s">
        <v>830</v>
      </c>
      <c r="F208" s="158">
        <v>3500000</v>
      </c>
      <c r="G208" s="158">
        <v>2450000</v>
      </c>
      <c r="H208" s="159">
        <v>1050000</v>
      </c>
      <c r="I208" s="158">
        <v>0</v>
      </c>
      <c r="J208" s="158">
        <v>0</v>
      </c>
      <c r="K208" s="158">
        <v>3500000</v>
      </c>
      <c r="L208" s="160"/>
      <c r="M208" s="161"/>
      <c r="N208" s="161"/>
      <c r="O208" s="162"/>
      <c r="P208" s="178"/>
      <c r="Q208" s="178"/>
      <c r="R208" s="178"/>
      <c r="S208" s="178"/>
      <c r="T208" s="179"/>
      <c r="U208" s="180"/>
      <c r="V208" s="180"/>
      <c r="W208" s="180"/>
    </row>
    <row r="209" spans="1:23" s="153" customFormat="1" ht="37.5" x14ac:dyDescent="0.25">
      <c r="A209" s="154">
        <v>71583630</v>
      </c>
      <c r="B209" s="155" t="s">
        <v>93</v>
      </c>
      <c r="C209" s="156">
        <v>3249</v>
      </c>
      <c r="D209" s="155" t="s">
        <v>794</v>
      </c>
      <c r="E209" s="157" t="s">
        <v>831</v>
      </c>
      <c r="F209" s="158">
        <v>132302.87</v>
      </c>
      <c r="G209" s="158">
        <v>92612.01</v>
      </c>
      <c r="H209" s="159">
        <v>39690.86</v>
      </c>
      <c r="I209" s="158">
        <v>0</v>
      </c>
      <c r="J209" s="158">
        <v>0</v>
      </c>
      <c r="K209" s="158">
        <v>132302.87</v>
      </c>
      <c r="L209" s="160"/>
      <c r="M209" s="161"/>
      <c r="N209" s="161"/>
      <c r="O209" s="162"/>
      <c r="P209" s="178"/>
      <c r="Q209" s="178"/>
      <c r="R209" s="178"/>
      <c r="S209" s="178"/>
      <c r="T209" s="179"/>
      <c r="U209" s="180"/>
      <c r="V209" s="180"/>
      <c r="W209" s="180"/>
    </row>
    <row r="210" spans="1:23" s="153" customFormat="1" ht="75" x14ac:dyDescent="0.25">
      <c r="A210" s="154">
        <v>71583633</v>
      </c>
      <c r="B210" s="155" t="s">
        <v>93</v>
      </c>
      <c r="C210" s="156">
        <v>1111</v>
      </c>
      <c r="D210" s="155" t="s">
        <v>93</v>
      </c>
      <c r="E210" s="157" t="s">
        <v>832</v>
      </c>
      <c r="F210" s="158">
        <v>294775.67</v>
      </c>
      <c r="G210" s="158">
        <v>206342.97</v>
      </c>
      <c r="H210" s="159">
        <v>88432.7</v>
      </c>
      <c r="I210" s="158">
        <v>0</v>
      </c>
      <c r="J210" s="158">
        <v>0</v>
      </c>
      <c r="K210" s="158">
        <v>294775.67</v>
      </c>
      <c r="L210" s="160"/>
      <c r="M210" s="161"/>
      <c r="N210" s="161"/>
      <c r="O210" s="162"/>
      <c r="P210" s="178"/>
      <c r="Q210" s="178"/>
      <c r="R210" s="178"/>
      <c r="S210" s="178"/>
      <c r="T210" s="179"/>
      <c r="U210" s="180"/>
      <c r="V210" s="180"/>
      <c r="W210" s="180"/>
    </row>
    <row r="211" spans="1:23" s="169" customFormat="1" ht="75" x14ac:dyDescent="0.25">
      <c r="A211" s="163">
        <v>71583635</v>
      </c>
      <c r="B211" s="164" t="s">
        <v>93</v>
      </c>
      <c r="C211" s="165">
        <v>3253</v>
      </c>
      <c r="D211" s="164" t="s">
        <v>833</v>
      </c>
      <c r="E211" s="166" t="s">
        <v>834</v>
      </c>
      <c r="F211" s="167">
        <v>59220.14</v>
      </c>
      <c r="G211" s="167">
        <v>41454.1</v>
      </c>
      <c r="H211" s="168">
        <v>17766.04</v>
      </c>
      <c r="I211" s="167">
        <v>0</v>
      </c>
      <c r="J211" s="167">
        <v>0</v>
      </c>
      <c r="K211" s="167">
        <v>59220.14</v>
      </c>
      <c r="L211" s="160"/>
      <c r="M211" s="161"/>
      <c r="N211" s="161"/>
      <c r="O211" s="162"/>
      <c r="P211" s="178"/>
      <c r="Q211" s="178"/>
      <c r="R211" s="178"/>
      <c r="S211" s="178"/>
      <c r="T211" s="179"/>
      <c r="U211" s="180"/>
      <c r="V211" s="180"/>
      <c r="W211" s="180"/>
    </row>
    <row r="212" spans="1:23" s="153" customFormat="1" ht="37.5" x14ac:dyDescent="0.25">
      <c r="A212" s="154">
        <v>71583637</v>
      </c>
      <c r="B212" s="155" t="s">
        <v>93</v>
      </c>
      <c r="C212" s="156">
        <v>3250</v>
      </c>
      <c r="D212" s="155" t="s">
        <v>835</v>
      </c>
      <c r="E212" s="157" t="s">
        <v>836</v>
      </c>
      <c r="F212" s="158">
        <v>44097.850000000006</v>
      </c>
      <c r="G212" s="158">
        <v>30868.49</v>
      </c>
      <c r="H212" s="159">
        <v>13229.36</v>
      </c>
      <c r="I212" s="158">
        <v>0</v>
      </c>
      <c r="J212" s="158">
        <v>0</v>
      </c>
      <c r="K212" s="158">
        <v>44097.850000000006</v>
      </c>
      <c r="L212" s="160"/>
      <c r="M212" s="161"/>
      <c r="N212" s="161"/>
      <c r="O212" s="162"/>
      <c r="P212" s="178"/>
      <c r="Q212" s="178"/>
      <c r="R212" s="178"/>
      <c r="S212" s="178"/>
      <c r="T212" s="179"/>
      <c r="U212" s="180"/>
      <c r="V212" s="180"/>
      <c r="W212" s="180"/>
    </row>
    <row r="213" spans="1:23" s="169" customFormat="1" ht="56.25" x14ac:dyDescent="0.25">
      <c r="A213" s="163">
        <v>71583638</v>
      </c>
      <c r="B213" s="164" t="s">
        <v>93</v>
      </c>
      <c r="C213" s="165">
        <v>3256</v>
      </c>
      <c r="D213" s="164" t="s">
        <v>837</v>
      </c>
      <c r="E213" s="166" t="s">
        <v>838</v>
      </c>
      <c r="F213" s="167">
        <v>244190.86</v>
      </c>
      <c r="G213" s="167">
        <v>170933.6</v>
      </c>
      <c r="H213" s="168">
        <v>73257.259999999995</v>
      </c>
      <c r="I213" s="167">
        <v>0</v>
      </c>
      <c r="J213" s="167">
        <v>0</v>
      </c>
      <c r="K213" s="167">
        <v>244190.86</v>
      </c>
      <c r="L213" s="160"/>
      <c r="M213" s="161"/>
      <c r="N213" s="161"/>
      <c r="O213" s="162"/>
      <c r="P213" s="178"/>
      <c r="Q213" s="178"/>
      <c r="R213" s="178"/>
      <c r="S213" s="178"/>
      <c r="T213" s="179"/>
      <c r="U213" s="180"/>
      <c r="V213" s="180"/>
      <c r="W213" s="180"/>
    </row>
    <row r="214" spans="1:23" s="153" customFormat="1" ht="37.5" x14ac:dyDescent="0.25">
      <c r="A214" s="154">
        <v>71583641</v>
      </c>
      <c r="B214" s="155" t="s">
        <v>93</v>
      </c>
      <c r="C214" s="156">
        <v>3243</v>
      </c>
      <c r="D214" s="155" t="s">
        <v>839</v>
      </c>
      <c r="E214" s="157" t="s">
        <v>840</v>
      </c>
      <c r="F214" s="158">
        <v>151037.57999999999</v>
      </c>
      <c r="G214" s="158">
        <v>105726.31</v>
      </c>
      <c r="H214" s="159">
        <v>45311.27</v>
      </c>
      <c r="I214" s="158">
        <v>0</v>
      </c>
      <c r="J214" s="158">
        <v>0</v>
      </c>
      <c r="K214" s="158">
        <v>151037.57999999999</v>
      </c>
      <c r="L214" s="160"/>
      <c r="M214" s="161"/>
      <c r="N214" s="161"/>
      <c r="O214" s="162"/>
      <c r="P214" s="178"/>
      <c r="Q214" s="178"/>
      <c r="R214" s="178"/>
      <c r="S214" s="178"/>
      <c r="T214" s="179"/>
      <c r="U214" s="180"/>
      <c r="V214" s="180"/>
      <c r="W214" s="180"/>
    </row>
    <row r="215" spans="1:23" s="169" customFormat="1" ht="37.5" x14ac:dyDescent="0.25">
      <c r="A215" s="163">
        <v>71583642</v>
      </c>
      <c r="B215" s="164" t="s">
        <v>93</v>
      </c>
      <c r="C215" s="165">
        <v>3243</v>
      </c>
      <c r="D215" s="164" t="s">
        <v>839</v>
      </c>
      <c r="E215" s="166" t="s">
        <v>841</v>
      </c>
      <c r="F215" s="167">
        <v>296398.75</v>
      </c>
      <c r="G215" s="167">
        <v>207479.12</v>
      </c>
      <c r="H215" s="168">
        <v>88919.63</v>
      </c>
      <c r="I215" s="167">
        <v>0</v>
      </c>
      <c r="J215" s="167">
        <v>0</v>
      </c>
      <c r="K215" s="167">
        <v>296398.75</v>
      </c>
      <c r="L215" s="160"/>
      <c r="M215" s="161"/>
      <c r="N215" s="161"/>
      <c r="O215" s="162"/>
      <c r="P215" s="178"/>
      <c r="Q215" s="178"/>
      <c r="R215" s="178"/>
      <c r="S215" s="178"/>
      <c r="T215" s="179"/>
      <c r="U215" s="180"/>
      <c r="V215" s="180"/>
      <c r="W215" s="180"/>
    </row>
    <row r="216" spans="1:23" s="153" customFormat="1" ht="56.25" x14ac:dyDescent="0.25">
      <c r="A216" s="154">
        <v>71583645</v>
      </c>
      <c r="B216" s="155" t="s">
        <v>93</v>
      </c>
      <c r="C216" s="156">
        <v>1111</v>
      </c>
      <c r="D216" s="155" t="s">
        <v>93</v>
      </c>
      <c r="E216" s="157" t="s">
        <v>842</v>
      </c>
      <c r="F216" s="158">
        <v>307671.64</v>
      </c>
      <c r="G216" s="158">
        <v>215370.15</v>
      </c>
      <c r="H216" s="159">
        <v>92301.49000000002</v>
      </c>
      <c r="I216" s="158">
        <v>33882.140000000014</v>
      </c>
      <c r="J216" s="158">
        <v>0</v>
      </c>
      <c r="K216" s="158">
        <v>341553.78</v>
      </c>
      <c r="L216" s="160"/>
      <c r="M216" s="161"/>
      <c r="N216" s="161"/>
      <c r="O216" s="162"/>
      <c r="P216" s="178"/>
      <c r="Q216" s="178"/>
      <c r="R216" s="178"/>
      <c r="S216" s="178"/>
      <c r="T216" s="179"/>
      <c r="U216" s="180"/>
      <c r="V216" s="180"/>
      <c r="W216" s="180"/>
    </row>
    <row r="217" spans="1:23" s="153" customFormat="1" ht="37.5" x14ac:dyDescent="0.25">
      <c r="A217" s="154">
        <v>71583646</v>
      </c>
      <c r="B217" s="155" t="s">
        <v>93</v>
      </c>
      <c r="C217" s="156">
        <v>1111</v>
      </c>
      <c r="D217" s="155" t="s">
        <v>93</v>
      </c>
      <c r="E217" s="157" t="s">
        <v>843</v>
      </c>
      <c r="F217" s="158">
        <v>65508.160000000003</v>
      </c>
      <c r="G217" s="158">
        <v>45855.71</v>
      </c>
      <c r="H217" s="159">
        <v>19652.45</v>
      </c>
      <c r="I217" s="158">
        <v>0</v>
      </c>
      <c r="J217" s="158">
        <v>0</v>
      </c>
      <c r="K217" s="158">
        <v>65508.160000000003</v>
      </c>
      <c r="L217" s="160"/>
      <c r="M217" s="161"/>
      <c r="N217" s="161"/>
      <c r="O217" s="162"/>
      <c r="P217" s="178"/>
      <c r="Q217" s="178"/>
      <c r="R217" s="178"/>
      <c r="S217" s="178"/>
      <c r="T217" s="179"/>
      <c r="U217" s="180"/>
      <c r="V217" s="180"/>
      <c r="W217" s="180"/>
    </row>
    <row r="218" spans="1:23" s="153" customFormat="1" ht="75" x14ac:dyDescent="0.25">
      <c r="A218" s="154">
        <v>71583651</v>
      </c>
      <c r="B218" s="155" t="s">
        <v>93</v>
      </c>
      <c r="C218" s="156" t="s">
        <v>844</v>
      </c>
      <c r="D218" s="155" t="s">
        <v>845</v>
      </c>
      <c r="E218" s="157" t="s">
        <v>846</v>
      </c>
      <c r="F218" s="158">
        <v>185520.95</v>
      </c>
      <c r="G218" s="158">
        <v>129864.66</v>
      </c>
      <c r="H218" s="159">
        <v>55656.29</v>
      </c>
      <c r="I218" s="158">
        <v>0</v>
      </c>
      <c r="J218" s="158">
        <v>0</v>
      </c>
      <c r="K218" s="158">
        <v>185520.95</v>
      </c>
      <c r="L218" s="160"/>
      <c r="M218" s="161"/>
      <c r="N218" s="161"/>
      <c r="O218" s="162"/>
      <c r="P218" s="178"/>
      <c r="Q218" s="178"/>
      <c r="R218" s="178"/>
      <c r="S218" s="178"/>
      <c r="T218" s="179"/>
      <c r="U218" s="180"/>
      <c r="V218" s="180"/>
      <c r="W218" s="180"/>
    </row>
    <row r="219" spans="1:23" s="153" customFormat="1" ht="56.25" x14ac:dyDescent="0.25">
      <c r="A219" s="154">
        <v>71583973</v>
      </c>
      <c r="B219" s="155" t="s">
        <v>95</v>
      </c>
      <c r="C219" s="156">
        <v>4235</v>
      </c>
      <c r="D219" s="155" t="s">
        <v>847</v>
      </c>
      <c r="E219" s="157" t="s">
        <v>848</v>
      </c>
      <c r="F219" s="158">
        <v>80000</v>
      </c>
      <c r="G219" s="158">
        <v>56000</v>
      </c>
      <c r="H219" s="159">
        <v>24000</v>
      </c>
      <c r="I219" s="158">
        <v>0</v>
      </c>
      <c r="J219" s="158">
        <v>0</v>
      </c>
      <c r="K219" s="158">
        <v>80000</v>
      </c>
      <c r="L219" s="160"/>
      <c r="M219" s="161"/>
      <c r="N219" s="161"/>
      <c r="O219" s="162"/>
      <c r="P219" s="178"/>
      <c r="Q219" s="178"/>
      <c r="R219" s="178"/>
      <c r="S219" s="178"/>
      <c r="T219" s="179"/>
      <c r="U219" s="180"/>
      <c r="V219" s="180"/>
      <c r="W219" s="180"/>
    </row>
    <row r="220" spans="1:23" s="153" customFormat="1" ht="56.25" x14ac:dyDescent="0.25">
      <c r="A220" s="154">
        <v>71583974</v>
      </c>
      <c r="B220" s="155" t="s">
        <v>95</v>
      </c>
      <c r="C220" s="156">
        <v>4196</v>
      </c>
      <c r="D220" s="155" t="s">
        <v>849</v>
      </c>
      <c r="E220" s="157" t="s">
        <v>850</v>
      </c>
      <c r="F220" s="158">
        <v>69500</v>
      </c>
      <c r="G220" s="158">
        <v>48650</v>
      </c>
      <c r="H220" s="159">
        <v>20850</v>
      </c>
      <c r="I220" s="158">
        <v>0</v>
      </c>
      <c r="J220" s="158">
        <v>0</v>
      </c>
      <c r="K220" s="158">
        <v>69500</v>
      </c>
      <c r="L220" s="160"/>
      <c r="M220" s="161"/>
      <c r="N220" s="161"/>
      <c r="O220" s="162"/>
      <c r="P220" s="178"/>
      <c r="Q220" s="178"/>
      <c r="R220" s="178"/>
      <c r="S220" s="178"/>
      <c r="T220" s="179"/>
      <c r="U220" s="180"/>
      <c r="V220" s="180"/>
      <c r="W220" s="180"/>
    </row>
    <row r="221" spans="1:23" s="153" customFormat="1" ht="112.5" x14ac:dyDescent="0.25">
      <c r="A221" s="154">
        <v>71583976</v>
      </c>
      <c r="B221" s="155" t="s">
        <v>95</v>
      </c>
      <c r="C221" s="156">
        <v>3813</v>
      </c>
      <c r="D221" s="155" t="s">
        <v>851</v>
      </c>
      <c r="E221" s="157" t="s">
        <v>852</v>
      </c>
      <c r="F221" s="158">
        <v>37417.53</v>
      </c>
      <c r="G221" s="158">
        <v>26192.27</v>
      </c>
      <c r="H221" s="159">
        <v>11225.26</v>
      </c>
      <c r="I221" s="158">
        <v>0</v>
      </c>
      <c r="J221" s="158">
        <v>0</v>
      </c>
      <c r="K221" s="158">
        <v>37417.53</v>
      </c>
      <c r="L221" s="160"/>
      <c r="M221" s="161"/>
      <c r="N221" s="161"/>
      <c r="O221" s="162"/>
      <c r="P221" s="178"/>
      <c r="Q221" s="178"/>
      <c r="R221" s="178"/>
      <c r="S221" s="178"/>
      <c r="T221" s="179"/>
      <c r="U221" s="180"/>
      <c r="V221" s="180"/>
      <c r="W221" s="180"/>
    </row>
    <row r="222" spans="1:23" s="153" customFormat="1" ht="56.25" x14ac:dyDescent="0.25">
      <c r="A222" s="154">
        <v>71583977</v>
      </c>
      <c r="B222" s="155" t="s">
        <v>95</v>
      </c>
      <c r="C222" s="156">
        <v>4801</v>
      </c>
      <c r="D222" s="155" t="s">
        <v>853</v>
      </c>
      <c r="E222" s="157" t="s">
        <v>854</v>
      </c>
      <c r="F222" s="158">
        <v>450000</v>
      </c>
      <c r="G222" s="158">
        <v>315000</v>
      </c>
      <c r="H222" s="159">
        <v>135000</v>
      </c>
      <c r="I222" s="158">
        <v>0</v>
      </c>
      <c r="J222" s="158">
        <v>0</v>
      </c>
      <c r="K222" s="158">
        <v>450000</v>
      </c>
      <c r="L222" s="160"/>
      <c r="M222" s="161"/>
      <c r="N222" s="161"/>
      <c r="O222" s="162"/>
      <c r="P222" s="178"/>
      <c r="Q222" s="178"/>
      <c r="R222" s="178"/>
      <c r="S222" s="178"/>
      <c r="T222" s="179"/>
      <c r="U222" s="180"/>
      <c r="V222" s="180"/>
      <c r="W222" s="180"/>
    </row>
    <row r="223" spans="1:23" s="153" customFormat="1" ht="93.75" x14ac:dyDescent="0.25">
      <c r="A223" s="154">
        <v>71583978</v>
      </c>
      <c r="B223" s="155" t="s">
        <v>95</v>
      </c>
      <c r="C223" s="156">
        <v>4693</v>
      </c>
      <c r="D223" s="155" t="s">
        <v>855</v>
      </c>
      <c r="E223" s="157" t="s">
        <v>856</v>
      </c>
      <c r="F223" s="158">
        <v>250000</v>
      </c>
      <c r="G223" s="158">
        <v>175000</v>
      </c>
      <c r="H223" s="159">
        <v>75000</v>
      </c>
      <c r="I223" s="158">
        <v>0</v>
      </c>
      <c r="J223" s="158">
        <v>0</v>
      </c>
      <c r="K223" s="158">
        <v>250000</v>
      </c>
      <c r="L223" s="160"/>
      <c r="M223" s="161"/>
      <c r="N223" s="161"/>
      <c r="O223" s="162"/>
      <c r="P223" s="178"/>
      <c r="Q223" s="178"/>
      <c r="R223" s="178"/>
      <c r="S223" s="178"/>
      <c r="T223" s="179"/>
      <c r="U223" s="180"/>
      <c r="V223" s="180"/>
      <c r="W223" s="180"/>
    </row>
    <row r="224" spans="1:23" s="153" customFormat="1" ht="93.75" x14ac:dyDescent="0.25">
      <c r="A224" s="154">
        <v>71583979</v>
      </c>
      <c r="B224" s="155" t="s">
        <v>95</v>
      </c>
      <c r="C224" s="156">
        <v>4693</v>
      </c>
      <c r="D224" s="155" t="s">
        <v>855</v>
      </c>
      <c r="E224" s="157" t="s">
        <v>857</v>
      </c>
      <c r="F224" s="158">
        <v>60000</v>
      </c>
      <c r="G224" s="158">
        <v>42000</v>
      </c>
      <c r="H224" s="159">
        <v>18000</v>
      </c>
      <c r="I224" s="158">
        <v>0</v>
      </c>
      <c r="J224" s="158">
        <v>0</v>
      </c>
      <c r="K224" s="158">
        <v>60000</v>
      </c>
      <c r="L224" s="160"/>
      <c r="M224" s="161"/>
      <c r="N224" s="161"/>
      <c r="O224" s="162"/>
      <c r="P224" s="178"/>
      <c r="Q224" s="178"/>
      <c r="R224" s="178"/>
      <c r="S224" s="178"/>
      <c r="T224" s="179"/>
      <c r="U224" s="180"/>
      <c r="V224" s="180"/>
      <c r="W224" s="180"/>
    </row>
    <row r="225" spans="1:23" s="153" customFormat="1" ht="37.5" x14ac:dyDescent="0.25">
      <c r="A225" s="154">
        <v>71583980</v>
      </c>
      <c r="B225" s="155" t="s">
        <v>95</v>
      </c>
      <c r="C225" s="156">
        <v>4693</v>
      </c>
      <c r="D225" s="155" t="s">
        <v>855</v>
      </c>
      <c r="E225" s="157" t="s">
        <v>858</v>
      </c>
      <c r="F225" s="158">
        <v>87519.02</v>
      </c>
      <c r="G225" s="158">
        <v>61263.31</v>
      </c>
      <c r="H225" s="159">
        <v>26255.71</v>
      </c>
      <c r="I225" s="158">
        <v>0</v>
      </c>
      <c r="J225" s="158">
        <v>0</v>
      </c>
      <c r="K225" s="158">
        <v>87519.01999999999</v>
      </c>
      <c r="L225" s="160"/>
      <c r="M225" s="161"/>
      <c r="N225" s="161"/>
      <c r="O225" s="162"/>
      <c r="P225" s="178"/>
      <c r="Q225" s="178"/>
      <c r="R225" s="178"/>
      <c r="S225" s="178"/>
      <c r="T225" s="179"/>
      <c r="U225" s="180"/>
      <c r="V225" s="180"/>
      <c r="W225" s="180"/>
    </row>
    <row r="226" spans="1:23" s="153" customFormat="1" ht="93.75" x14ac:dyDescent="0.25">
      <c r="A226" s="154">
        <v>71583981</v>
      </c>
      <c r="B226" s="155" t="s">
        <v>95</v>
      </c>
      <c r="C226" s="156">
        <v>3809</v>
      </c>
      <c r="D226" s="155" t="s">
        <v>859</v>
      </c>
      <c r="E226" s="157" t="s">
        <v>860</v>
      </c>
      <c r="F226" s="158">
        <v>31004.47</v>
      </c>
      <c r="G226" s="158">
        <v>21703.13</v>
      </c>
      <c r="H226" s="159">
        <v>9301.34</v>
      </c>
      <c r="I226" s="158">
        <v>0</v>
      </c>
      <c r="J226" s="158">
        <v>0</v>
      </c>
      <c r="K226" s="158">
        <v>31004.47</v>
      </c>
      <c r="L226" s="160"/>
      <c r="M226" s="161"/>
      <c r="N226" s="161"/>
      <c r="O226" s="162"/>
      <c r="P226" s="178"/>
      <c r="Q226" s="178"/>
      <c r="R226" s="178"/>
      <c r="S226" s="178"/>
      <c r="T226" s="179"/>
      <c r="U226" s="180"/>
      <c r="V226" s="180"/>
      <c r="W226" s="180"/>
    </row>
    <row r="227" spans="1:23" s="153" customFormat="1" ht="75" x14ac:dyDescent="0.25">
      <c r="A227" s="154">
        <v>71583983</v>
      </c>
      <c r="B227" s="155" t="s">
        <v>95</v>
      </c>
      <c r="C227" s="156">
        <v>4235</v>
      </c>
      <c r="D227" s="155" t="s">
        <v>847</v>
      </c>
      <c r="E227" s="157" t="s">
        <v>861</v>
      </c>
      <c r="F227" s="158">
        <v>112000</v>
      </c>
      <c r="G227" s="158">
        <v>78400</v>
      </c>
      <c r="H227" s="159">
        <v>33600</v>
      </c>
      <c r="I227" s="158">
        <v>0</v>
      </c>
      <c r="J227" s="158">
        <v>0</v>
      </c>
      <c r="K227" s="158">
        <v>112000</v>
      </c>
      <c r="L227" s="160"/>
      <c r="M227" s="161"/>
      <c r="N227" s="161"/>
      <c r="O227" s="162"/>
      <c r="P227" s="178"/>
      <c r="Q227" s="178"/>
      <c r="R227" s="178"/>
      <c r="S227" s="178"/>
      <c r="T227" s="179"/>
      <c r="U227" s="180"/>
      <c r="V227" s="180"/>
      <c r="W227" s="180"/>
    </row>
    <row r="228" spans="1:23" s="153" customFormat="1" ht="56.25" x14ac:dyDescent="0.25">
      <c r="A228" s="154">
        <v>71582317</v>
      </c>
      <c r="B228" s="155" t="s">
        <v>97</v>
      </c>
      <c r="C228" s="156">
        <v>3265</v>
      </c>
      <c r="D228" s="155" t="s">
        <v>536</v>
      </c>
      <c r="E228" s="157" t="s">
        <v>862</v>
      </c>
      <c r="F228" s="158">
        <v>21664.66</v>
      </c>
      <c r="G228" s="158">
        <v>15165.26</v>
      </c>
      <c r="H228" s="159">
        <v>6499.4</v>
      </c>
      <c r="I228" s="158">
        <v>0</v>
      </c>
      <c r="J228" s="158">
        <v>0</v>
      </c>
      <c r="K228" s="158">
        <v>21664.66</v>
      </c>
      <c r="L228" s="160"/>
      <c r="M228" s="161"/>
      <c r="N228" s="161"/>
      <c r="O228" s="162"/>
      <c r="P228" s="178"/>
      <c r="Q228" s="178"/>
      <c r="R228" s="178"/>
      <c r="S228" s="178"/>
      <c r="T228" s="179"/>
      <c r="U228" s="180"/>
      <c r="V228" s="180"/>
      <c r="W228" s="180"/>
    </row>
    <row r="229" spans="1:23" s="153" customFormat="1" ht="112.5" x14ac:dyDescent="0.25">
      <c r="A229" s="154">
        <v>71582318</v>
      </c>
      <c r="B229" s="155" t="s">
        <v>97</v>
      </c>
      <c r="C229" s="156">
        <v>3271</v>
      </c>
      <c r="D229" s="155" t="s">
        <v>863</v>
      </c>
      <c r="E229" s="157" t="s">
        <v>864</v>
      </c>
      <c r="F229" s="158">
        <v>1102000</v>
      </c>
      <c r="G229" s="158">
        <v>771400</v>
      </c>
      <c r="H229" s="159">
        <v>330600</v>
      </c>
      <c r="I229" s="158">
        <v>0</v>
      </c>
      <c r="J229" s="158">
        <v>0</v>
      </c>
      <c r="K229" s="158">
        <v>1102000</v>
      </c>
      <c r="L229" s="160"/>
      <c r="M229" s="161"/>
      <c r="N229" s="161"/>
      <c r="O229" s="162"/>
      <c r="P229" s="178"/>
      <c r="Q229" s="178"/>
      <c r="R229" s="178"/>
      <c r="S229" s="178"/>
      <c r="T229" s="179"/>
      <c r="U229" s="180"/>
      <c r="V229" s="180"/>
      <c r="W229" s="180"/>
    </row>
    <row r="230" spans="1:23" s="153" customFormat="1" ht="93.75" x14ac:dyDescent="0.25">
      <c r="A230" s="154">
        <v>71582320</v>
      </c>
      <c r="B230" s="155" t="s">
        <v>97</v>
      </c>
      <c r="C230" s="156">
        <v>3917</v>
      </c>
      <c r="D230" s="155" t="s">
        <v>865</v>
      </c>
      <c r="E230" s="157" t="s">
        <v>866</v>
      </c>
      <c r="F230" s="158">
        <v>560000</v>
      </c>
      <c r="G230" s="158">
        <v>392000</v>
      </c>
      <c r="H230" s="159">
        <v>168000</v>
      </c>
      <c r="I230" s="158">
        <v>0</v>
      </c>
      <c r="J230" s="158">
        <v>0</v>
      </c>
      <c r="K230" s="158">
        <v>560000</v>
      </c>
      <c r="L230" s="160"/>
      <c r="M230" s="161"/>
      <c r="N230" s="161"/>
      <c r="O230" s="162"/>
      <c r="P230" s="178"/>
      <c r="Q230" s="178"/>
      <c r="R230" s="178"/>
      <c r="S230" s="178"/>
      <c r="T230" s="179"/>
      <c r="U230" s="180"/>
      <c r="V230" s="180"/>
      <c r="W230" s="180"/>
    </row>
    <row r="231" spans="1:23" s="153" customFormat="1" ht="93.75" x14ac:dyDescent="0.25">
      <c r="A231" s="154">
        <v>71582321</v>
      </c>
      <c r="B231" s="155" t="s">
        <v>97</v>
      </c>
      <c r="C231" s="156">
        <v>3288</v>
      </c>
      <c r="D231" s="155" t="s">
        <v>867</v>
      </c>
      <c r="E231" s="157" t="s">
        <v>868</v>
      </c>
      <c r="F231" s="158">
        <v>330000</v>
      </c>
      <c r="G231" s="158">
        <v>231000</v>
      </c>
      <c r="H231" s="159">
        <v>99000</v>
      </c>
      <c r="I231" s="158">
        <v>0</v>
      </c>
      <c r="J231" s="158">
        <v>0</v>
      </c>
      <c r="K231" s="158">
        <v>330000</v>
      </c>
      <c r="L231" s="160"/>
      <c r="M231" s="161"/>
      <c r="N231" s="161"/>
      <c r="O231" s="162"/>
      <c r="P231" s="178"/>
      <c r="Q231" s="178"/>
      <c r="R231" s="178"/>
      <c r="S231" s="178"/>
      <c r="T231" s="179"/>
      <c r="U231" s="180"/>
      <c r="V231" s="180"/>
      <c r="W231" s="180"/>
    </row>
    <row r="232" spans="1:23" s="153" customFormat="1" ht="112.5" x14ac:dyDescent="0.25">
      <c r="A232" s="154">
        <v>71582322</v>
      </c>
      <c r="B232" s="155" t="s">
        <v>97</v>
      </c>
      <c r="C232" s="156">
        <v>3293</v>
      </c>
      <c r="D232" s="155" t="s">
        <v>869</v>
      </c>
      <c r="E232" s="157" t="s">
        <v>870</v>
      </c>
      <c r="F232" s="158">
        <v>420000</v>
      </c>
      <c r="G232" s="158">
        <v>294000</v>
      </c>
      <c r="H232" s="159">
        <v>126000</v>
      </c>
      <c r="I232" s="158">
        <v>0</v>
      </c>
      <c r="J232" s="158">
        <v>0</v>
      </c>
      <c r="K232" s="158">
        <v>420000</v>
      </c>
      <c r="L232" s="160"/>
      <c r="M232" s="161"/>
      <c r="N232" s="161"/>
      <c r="O232" s="162"/>
      <c r="P232" s="178"/>
      <c r="Q232" s="178"/>
      <c r="R232" s="178"/>
      <c r="S232" s="178"/>
      <c r="T232" s="179"/>
      <c r="U232" s="180"/>
      <c r="V232" s="180"/>
      <c r="W232" s="180"/>
    </row>
    <row r="233" spans="1:23" s="153" customFormat="1" ht="56.25" x14ac:dyDescent="0.25">
      <c r="A233" s="154">
        <v>71582323</v>
      </c>
      <c r="B233" s="155" t="s">
        <v>97</v>
      </c>
      <c r="C233" s="156">
        <v>3292</v>
      </c>
      <c r="D233" s="155" t="s">
        <v>871</v>
      </c>
      <c r="E233" s="157" t="s">
        <v>872</v>
      </c>
      <c r="F233" s="158">
        <v>113270.13</v>
      </c>
      <c r="G233" s="158">
        <v>79289.09</v>
      </c>
      <c r="H233" s="159">
        <v>33981.040000000001</v>
      </c>
      <c r="I233" s="158">
        <v>0</v>
      </c>
      <c r="J233" s="158">
        <v>0</v>
      </c>
      <c r="K233" s="158">
        <v>113270.13</v>
      </c>
      <c r="L233" s="160"/>
      <c r="M233" s="161"/>
      <c r="N233" s="161"/>
      <c r="O233" s="162"/>
      <c r="P233" s="178"/>
      <c r="Q233" s="178"/>
      <c r="R233" s="178"/>
      <c r="S233" s="178"/>
      <c r="T233" s="179"/>
      <c r="U233" s="180"/>
      <c r="V233" s="180"/>
      <c r="W233" s="180"/>
    </row>
    <row r="234" spans="1:23" s="153" customFormat="1" ht="75" x14ac:dyDescent="0.25">
      <c r="A234" s="154">
        <v>71582324</v>
      </c>
      <c r="B234" s="155" t="s">
        <v>97</v>
      </c>
      <c r="C234" s="156">
        <v>3292</v>
      </c>
      <c r="D234" s="155" t="s">
        <v>871</v>
      </c>
      <c r="E234" s="157" t="s">
        <v>873</v>
      </c>
      <c r="F234" s="158">
        <v>252000</v>
      </c>
      <c r="G234" s="158">
        <v>176400</v>
      </c>
      <c r="H234" s="159">
        <v>75600</v>
      </c>
      <c r="I234" s="158">
        <v>0</v>
      </c>
      <c r="J234" s="158">
        <v>0</v>
      </c>
      <c r="K234" s="158">
        <v>252000</v>
      </c>
      <c r="L234" s="160"/>
      <c r="M234" s="161"/>
      <c r="N234" s="161"/>
      <c r="O234" s="162"/>
      <c r="P234" s="178"/>
      <c r="Q234" s="178"/>
      <c r="R234" s="178"/>
      <c r="S234" s="178"/>
      <c r="T234" s="179"/>
      <c r="U234" s="180"/>
      <c r="V234" s="180"/>
      <c r="W234" s="180"/>
    </row>
    <row r="235" spans="1:23" s="153" customFormat="1" ht="56.25" x14ac:dyDescent="0.25">
      <c r="A235" s="154">
        <v>71582325</v>
      </c>
      <c r="B235" s="155" t="s">
        <v>97</v>
      </c>
      <c r="C235" s="156">
        <v>1111</v>
      </c>
      <c r="D235" s="155" t="s">
        <v>97</v>
      </c>
      <c r="E235" s="157" t="s">
        <v>874</v>
      </c>
      <c r="F235" s="158">
        <v>314374.40000000002</v>
      </c>
      <c r="G235" s="158">
        <v>220062.08000000002</v>
      </c>
      <c r="H235" s="159">
        <v>94312.320000000007</v>
      </c>
      <c r="I235" s="158">
        <v>3350.0199999999995</v>
      </c>
      <c r="J235" s="158">
        <v>0</v>
      </c>
      <c r="K235" s="158">
        <v>317724.42</v>
      </c>
      <c r="L235" s="160"/>
      <c r="M235" s="161"/>
      <c r="N235" s="161"/>
      <c r="O235" s="162"/>
      <c r="P235" s="178"/>
      <c r="Q235" s="178"/>
      <c r="R235" s="178"/>
      <c r="S235" s="178"/>
      <c r="T235" s="179"/>
      <c r="U235" s="180"/>
      <c r="V235" s="180"/>
      <c r="W235" s="180"/>
    </row>
    <row r="236" spans="1:23" s="153" customFormat="1" ht="56.25" x14ac:dyDescent="0.25">
      <c r="A236" s="154">
        <v>71582326</v>
      </c>
      <c r="B236" s="155" t="s">
        <v>97</v>
      </c>
      <c r="C236" s="156">
        <v>1111</v>
      </c>
      <c r="D236" s="155" t="s">
        <v>97</v>
      </c>
      <c r="E236" s="157" t="s">
        <v>875</v>
      </c>
      <c r="F236" s="158">
        <v>237040.87</v>
      </c>
      <c r="G236" s="158">
        <v>165928.61000000002</v>
      </c>
      <c r="H236" s="159">
        <v>71112.259999999995</v>
      </c>
      <c r="I236" s="158">
        <v>0</v>
      </c>
      <c r="J236" s="158">
        <v>0</v>
      </c>
      <c r="K236" s="158">
        <v>237040.87</v>
      </c>
      <c r="L236" s="160"/>
      <c r="M236" s="161"/>
      <c r="N236" s="161"/>
      <c r="O236" s="162"/>
      <c r="P236" s="178"/>
      <c r="Q236" s="178"/>
      <c r="R236" s="178"/>
      <c r="S236" s="178"/>
      <c r="T236" s="179"/>
      <c r="U236" s="180"/>
      <c r="V236" s="180"/>
      <c r="W236" s="180"/>
    </row>
    <row r="237" spans="1:23" s="153" customFormat="1" ht="56.25" x14ac:dyDescent="0.25">
      <c r="A237" s="154">
        <v>71582327</v>
      </c>
      <c r="B237" s="155" t="s">
        <v>97</v>
      </c>
      <c r="C237" s="156">
        <v>1111</v>
      </c>
      <c r="D237" s="155" t="s">
        <v>97</v>
      </c>
      <c r="E237" s="157" t="s">
        <v>876</v>
      </c>
      <c r="F237" s="158">
        <v>161430.62</v>
      </c>
      <c r="G237" s="158">
        <v>113001.43</v>
      </c>
      <c r="H237" s="159">
        <v>48429.19</v>
      </c>
      <c r="I237" s="158">
        <v>0</v>
      </c>
      <c r="J237" s="158">
        <v>0</v>
      </c>
      <c r="K237" s="158">
        <v>161430.62</v>
      </c>
      <c r="L237" s="160"/>
      <c r="M237" s="161"/>
      <c r="N237" s="161"/>
      <c r="O237" s="162"/>
      <c r="P237" s="178"/>
      <c r="Q237" s="178"/>
      <c r="R237" s="178"/>
      <c r="S237" s="178"/>
      <c r="T237" s="179"/>
      <c r="U237" s="180"/>
      <c r="V237" s="180"/>
      <c r="W237" s="180"/>
    </row>
    <row r="238" spans="1:23" s="153" customFormat="1" ht="75" x14ac:dyDescent="0.25">
      <c r="A238" s="154">
        <v>71582328</v>
      </c>
      <c r="B238" s="155" t="s">
        <v>97</v>
      </c>
      <c r="C238" s="156">
        <v>1111</v>
      </c>
      <c r="D238" s="155" t="s">
        <v>97</v>
      </c>
      <c r="E238" s="157" t="s">
        <v>877</v>
      </c>
      <c r="F238" s="158">
        <v>141021.04999999999</v>
      </c>
      <c r="G238" s="158">
        <v>98714.74</v>
      </c>
      <c r="H238" s="159">
        <v>42306.309999999983</v>
      </c>
      <c r="I238" s="158">
        <v>0</v>
      </c>
      <c r="J238" s="158">
        <v>0</v>
      </c>
      <c r="K238" s="158">
        <v>141021.04999999999</v>
      </c>
      <c r="L238" s="160"/>
      <c r="M238" s="161"/>
      <c r="N238" s="161"/>
      <c r="O238" s="162"/>
      <c r="P238" s="178"/>
      <c r="Q238" s="178"/>
      <c r="R238" s="178"/>
      <c r="S238" s="178"/>
      <c r="T238" s="179"/>
      <c r="U238" s="180"/>
      <c r="V238" s="180"/>
      <c r="W238" s="180"/>
    </row>
    <row r="239" spans="1:23" s="153" customFormat="1" ht="168.75" x14ac:dyDescent="0.25">
      <c r="A239" s="154">
        <v>71583582</v>
      </c>
      <c r="B239" s="155" t="s">
        <v>99</v>
      </c>
      <c r="C239" s="156">
        <v>7455</v>
      </c>
      <c r="D239" s="155" t="s">
        <v>878</v>
      </c>
      <c r="E239" s="157" t="s">
        <v>879</v>
      </c>
      <c r="F239" s="158">
        <v>600000</v>
      </c>
      <c r="G239" s="158">
        <v>420000</v>
      </c>
      <c r="H239" s="159">
        <v>180000</v>
      </c>
      <c r="I239" s="158">
        <v>0</v>
      </c>
      <c r="J239" s="158">
        <v>0</v>
      </c>
      <c r="K239" s="158">
        <v>600000</v>
      </c>
      <c r="L239" s="160"/>
      <c r="M239" s="161"/>
      <c r="N239" s="161"/>
      <c r="O239" s="162"/>
      <c r="P239" s="178"/>
      <c r="Q239" s="178"/>
      <c r="R239" s="178"/>
      <c r="S239" s="178"/>
      <c r="T239" s="179"/>
      <c r="U239" s="180"/>
      <c r="V239" s="180"/>
      <c r="W239" s="180"/>
    </row>
    <row r="240" spans="1:23" s="153" customFormat="1" ht="56.25" x14ac:dyDescent="0.25">
      <c r="A240" s="154">
        <v>71583583</v>
      </c>
      <c r="B240" s="155" t="s">
        <v>99</v>
      </c>
      <c r="C240" s="156">
        <v>7144</v>
      </c>
      <c r="D240" s="155" t="s">
        <v>880</v>
      </c>
      <c r="E240" s="157" t="s">
        <v>881</v>
      </c>
      <c r="F240" s="158">
        <v>45000</v>
      </c>
      <c r="G240" s="158">
        <v>31500</v>
      </c>
      <c r="H240" s="159">
        <v>13500</v>
      </c>
      <c r="I240" s="158">
        <v>0</v>
      </c>
      <c r="J240" s="158">
        <v>0</v>
      </c>
      <c r="K240" s="158">
        <v>45000</v>
      </c>
      <c r="L240" s="160"/>
      <c r="M240" s="161"/>
      <c r="N240" s="161"/>
      <c r="O240" s="162"/>
      <c r="P240" s="178"/>
      <c r="Q240" s="178"/>
      <c r="R240" s="178"/>
      <c r="S240" s="178"/>
      <c r="T240" s="179"/>
      <c r="U240" s="180"/>
      <c r="V240" s="180"/>
      <c r="W240" s="180"/>
    </row>
    <row r="241" spans="1:23" s="153" customFormat="1" ht="93.75" x14ac:dyDescent="0.25">
      <c r="A241" s="154">
        <v>71583584</v>
      </c>
      <c r="B241" s="155" t="s">
        <v>99</v>
      </c>
      <c r="C241" s="156">
        <v>7139</v>
      </c>
      <c r="D241" s="155" t="s">
        <v>882</v>
      </c>
      <c r="E241" s="157" t="s">
        <v>883</v>
      </c>
      <c r="F241" s="158">
        <v>110000</v>
      </c>
      <c r="G241" s="158">
        <v>77000</v>
      </c>
      <c r="H241" s="159">
        <v>33000</v>
      </c>
      <c r="I241" s="158">
        <v>0</v>
      </c>
      <c r="J241" s="158">
        <v>0</v>
      </c>
      <c r="K241" s="158">
        <v>110000</v>
      </c>
      <c r="L241" s="160"/>
      <c r="M241" s="161"/>
      <c r="N241" s="161"/>
      <c r="O241" s="162"/>
      <c r="P241" s="178"/>
      <c r="Q241" s="178"/>
      <c r="R241" s="178"/>
      <c r="S241" s="178"/>
      <c r="T241" s="179"/>
      <c r="U241" s="180"/>
      <c r="V241" s="180"/>
      <c r="W241" s="180"/>
    </row>
    <row r="242" spans="1:23" s="153" customFormat="1" ht="56.25" x14ac:dyDescent="0.25">
      <c r="A242" s="154">
        <v>71582134</v>
      </c>
      <c r="B242" s="155" t="s">
        <v>101</v>
      </c>
      <c r="C242" s="156">
        <v>3300</v>
      </c>
      <c r="D242" s="155" t="s">
        <v>884</v>
      </c>
      <c r="E242" s="157" t="s">
        <v>885</v>
      </c>
      <c r="F242" s="158">
        <v>1815000</v>
      </c>
      <c r="G242" s="158">
        <v>1270500</v>
      </c>
      <c r="H242" s="159">
        <v>544500</v>
      </c>
      <c r="I242" s="158">
        <v>0</v>
      </c>
      <c r="J242" s="158">
        <v>0</v>
      </c>
      <c r="K242" s="158">
        <v>1815000</v>
      </c>
      <c r="L242" s="160"/>
      <c r="M242" s="161"/>
      <c r="N242" s="161"/>
      <c r="O242" s="162"/>
      <c r="P242" s="178"/>
      <c r="Q242" s="178"/>
      <c r="R242" s="178"/>
      <c r="S242" s="178"/>
      <c r="T242" s="179"/>
      <c r="U242" s="180"/>
      <c r="V242" s="180"/>
      <c r="W242" s="180"/>
    </row>
    <row r="243" spans="1:23" s="153" customFormat="1" ht="93.75" x14ac:dyDescent="0.25">
      <c r="A243" s="154">
        <v>71584093</v>
      </c>
      <c r="B243" s="155" t="s">
        <v>103</v>
      </c>
      <c r="C243" s="156" t="s">
        <v>886</v>
      </c>
      <c r="D243" s="155" t="s">
        <v>887</v>
      </c>
      <c r="E243" s="157" t="s">
        <v>888</v>
      </c>
      <c r="F243" s="158">
        <v>1212968.23</v>
      </c>
      <c r="G243" s="158">
        <v>849077.76000000001</v>
      </c>
      <c r="H243" s="159">
        <v>363890.47</v>
      </c>
      <c r="I243" s="158">
        <v>2587031.77</v>
      </c>
      <c r="J243" s="158">
        <v>0</v>
      </c>
      <c r="K243" s="158">
        <v>3800000</v>
      </c>
      <c r="L243" s="160"/>
      <c r="M243" s="161"/>
      <c r="N243" s="161"/>
      <c r="O243" s="162"/>
      <c r="P243" s="178"/>
      <c r="Q243" s="178"/>
      <c r="R243" s="178"/>
      <c r="S243" s="178"/>
      <c r="T243" s="179"/>
      <c r="U243" s="180"/>
      <c r="V243" s="180"/>
      <c r="W243" s="180"/>
    </row>
    <row r="244" spans="1:23" s="153" customFormat="1" ht="56.25" x14ac:dyDescent="0.25">
      <c r="A244" s="154">
        <v>71581929</v>
      </c>
      <c r="B244" s="155" t="s">
        <v>105</v>
      </c>
      <c r="C244" s="156">
        <v>3653</v>
      </c>
      <c r="D244" s="155" t="s">
        <v>889</v>
      </c>
      <c r="E244" s="157" t="s">
        <v>890</v>
      </c>
      <c r="F244" s="158">
        <v>24000</v>
      </c>
      <c r="G244" s="158">
        <v>16800</v>
      </c>
      <c r="H244" s="159">
        <v>7200</v>
      </c>
      <c r="I244" s="158">
        <v>0</v>
      </c>
      <c r="J244" s="158">
        <v>0</v>
      </c>
      <c r="K244" s="158">
        <v>24000</v>
      </c>
      <c r="L244" s="160"/>
      <c r="M244" s="161"/>
      <c r="N244" s="161"/>
      <c r="O244" s="162"/>
      <c r="P244" s="178"/>
      <c r="Q244" s="178"/>
      <c r="R244" s="178"/>
      <c r="S244" s="178"/>
      <c r="T244" s="179"/>
      <c r="U244" s="180"/>
      <c r="V244" s="180"/>
      <c r="W244" s="180"/>
    </row>
    <row r="245" spans="1:23" s="153" customFormat="1" ht="75" x14ac:dyDescent="0.25">
      <c r="A245" s="154">
        <v>71581930</v>
      </c>
      <c r="B245" s="155" t="s">
        <v>105</v>
      </c>
      <c r="C245" s="156">
        <v>3431</v>
      </c>
      <c r="D245" s="155" t="s">
        <v>891</v>
      </c>
      <c r="E245" s="157" t="s">
        <v>892</v>
      </c>
      <c r="F245" s="158">
        <v>24510</v>
      </c>
      <c r="G245" s="158">
        <v>17157</v>
      </c>
      <c r="H245" s="159">
        <v>7353</v>
      </c>
      <c r="I245" s="158">
        <v>0</v>
      </c>
      <c r="J245" s="158">
        <v>0</v>
      </c>
      <c r="K245" s="158">
        <v>24510</v>
      </c>
      <c r="L245" s="160"/>
      <c r="M245" s="161"/>
      <c r="N245" s="161"/>
      <c r="O245" s="162"/>
      <c r="P245" s="178"/>
      <c r="Q245" s="178"/>
      <c r="R245" s="178"/>
      <c r="S245" s="178"/>
      <c r="T245" s="179"/>
      <c r="U245" s="180"/>
      <c r="V245" s="180"/>
      <c r="W245" s="180"/>
    </row>
    <row r="246" spans="1:23" s="153" customFormat="1" ht="37.5" x14ac:dyDescent="0.25">
      <c r="A246" s="154">
        <v>71581931</v>
      </c>
      <c r="B246" s="155" t="s">
        <v>105</v>
      </c>
      <c r="C246" s="156">
        <v>3457</v>
      </c>
      <c r="D246" s="155" t="s">
        <v>893</v>
      </c>
      <c r="E246" s="157" t="s">
        <v>894</v>
      </c>
      <c r="F246" s="158">
        <v>22245.27</v>
      </c>
      <c r="G246" s="158">
        <v>15571.69</v>
      </c>
      <c r="H246" s="159">
        <v>6673.58</v>
      </c>
      <c r="I246" s="158">
        <v>0</v>
      </c>
      <c r="J246" s="158">
        <v>0</v>
      </c>
      <c r="K246" s="158">
        <v>22245.27</v>
      </c>
      <c r="L246" s="160"/>
      <c r="M246" s="161"/>
      <c r="N246" s="161"/>
      <c r="O246" s="162"/>
      <c r="P246" s="178"/>
      <c r="Q246" s="178"/>
      <c r="R246" s="178"/>
      <c r="S246" s="178"/>
      <c r="T246" s="179"/>
      <c r="U246" s="180"/>
      <c r="V246" s="180"/>
      <c r="W246" s="180"/>
    </row>
    <row r="247" spans="1:23" s="153" customFormat="1" ht="75" x14ac:dyDescent="0.25">
      <c r="A247" s="154">
        <v>71581932</v>
      </c>
      <c r="B247" s="155" t="s">
        <v>105</v>
      </c>
      <c r="C247" s="156">
        <v>3669</v>
      </c>
      <c r="D247" s="155" t="s">
        <v>895</v>
      </c>
      <c r="E247" s="157" t="s">
        <v>896</v>
      </c>
      <c r="F247" s="158">
        <v>10020.99</v>
      </c>
      <c r="G247" s="158">
        <v>7014.69</v>
      </c>
      <c r="H247" s="159">
        <v>3006.3</v>
      </c>
      <c r="I247" s="158">
        <v>0</v>
      </c>
      <c r="J247" s="158">
        <v>0</v>
      </c>
      <c r="K247" s="158">
        <v>10020.99</v>
      </c>
      <c r="L247" s="160"/>
      <c r="M247" s="161"/>
      <c r="N247" s="161"/>
      <c r="O247" s="162"/>
      <c r="P247" s="178"/>
      <c r="Q247" s="178"/>
      <c r="R247" s="178"/>
      <c r="S247" s="178"/>
      <c r="T247" s="179"/>
      <c r="U247" s="180"/>
      <c r="V247" s="180"/>
      <c r="W247" s="180"/>
    </row>
    <row r="248" spans="1:23" s="153" customFormat="1" ht="93.75" x14ac:dyDescent="0.25">
      <c r="A248" s="154">
        <v>71581968</v>
      </c>
      <c r="B248" s="155" t="s">
        <v>105</v>
      </c>
      <c r="C248" s="156">
        <v>3670</v>
      </c>
      <c r="D248" s="155" t="s">
        <v>897</v>
      </c>
      <c r="E248" s="157" t="s">
        <v>898</v>
      </c>
      <c r="F248" s="158">
        <v>28743.010000000002</v>
      </c>
      <c r="G248" s="158">
        <v>20120.11</v>
      </c>
      <c r="H248" s="159">
        <v>8622.9000000000015</v>
      </c>
      <c r="I248" s="158">
        <v>0</v>
      </c>
      <c r="J248" s="158">
        <v>0</v>
      </c>
      <c r="K248" s="158">
        <v>28743.010000000002</v>
      </c>
      <c r="L248" s="160"/>
      <c r="M248" s="161"/>
      <c r="N248" s="161"/>
      <c r="O248" s="162"/>
      <c r="P248" s="178"/>
      <c r="Q248" s="178"/>
      <c r="R248" s="178"/>
      <c r="S248" s="178"/>
      <c r="T248" s="179"/>
      <c r="U248" s="180"/>
      <c r="V248" s="180"/>
      <c r="W248" s="180"/>
    </row>
    <row r="249" spans="1:23" s="153" customFormat="1" ht="37.5" x14ac:dyDescent="0.25">
      <c r="A249" s="154">
        <v>71581969</v>
      </c>
      <c r="B249" s="155" t="s">
        <v>105</v>
      </c>
      <c r="C249" s="156">
        <v>4250</v>
      </c>
      <c r="D249" s="155" t="s">
        <v>899</v>
      </c>
      <c r="E249" s="157" t="s">
        <v>900</v>
      </c>
      <c r="F249" s="158">
        <v>15058.8</v>
      </c>
      <c r="G249" s="158">
        <v>10541.16</v>
      </c>
      <c r="H249" s="159">
        <v>4517.6400000000003</v>
      </c>
      <c r="I249" s="158">
        <v>0</v>
      </c>
      <c r="J249" s="158">
        <v>0</v>
      </c>
      <c r="K249" s="158">
        <v>15058.8</v>
      </c>
      <c r="L249" s="160"/>
      <c r="M249" s="161"/>
      <c r="N249" s="161"/>
      <c r="O249" s="162"/>
      <c r="P249" s="178"/>
      <c r="Q249" s="178"/>
      <c r="R249" s="178"/>
      <c r="S249" s="178"/>
      <c r="T249" s="179"/>
      <c r="U249" s="180"/>
      <c r="V249" s="180"/>
      <c r="W249" s="180"/>
    </row>
    <row r="250" spans="1:23" s="153" customFormat="1" ht="37.5" x14ac:dyDescent="0.25">
      <c r="A250" s="154">
        <v>71581970</v>
      </c>
      <c r="B250" s="155" t="s">
        <v>105</v>
      </c>
      <c r="C250" s="156">
        <v>3672</v>
      </c>
      <c r="D250" s="155" t="s">
        <v>901</v>
      </c>
      <c r="E250" s="157" t="s">
        <v>902</v>
      </c>
      <c r="F250" s="158">
        <v>13397.64</v>
      </c>
      <c r="G250" s="158">
        <v>9378.35</v>
      </c>
      <c r="H250" s="159">
        <v>4019.29</v>
      </c>
      <c r="I250" s="158">
        <v>0</v>
      </c>
      <c r="J250" s="158">
        <v>0</v>
      </c>
      <c r="K250" s="158">
        <v>13397.64</v>
      </c>
      <c r="L250" s="160"/>
      <c r="M250" s="161"/>
      <c r="N250" s="161"/>
      <c r="O250" s="162"/>
      <c r="P250" s="178"/>
      <c r="Q250" s="178"/>
      <c r="R250" s="178"/>
      <c r="S250" s="178"/>
      <c r="T250" s="179"/>
      <c r="U250" s="180"/>
      <c r="V250" s="180"/>
      <c r="W250" s="180"/>
    </row>
    <row r="251" spans="1:23" s="153" customFormat="1" ht="75" x14ac:dyDescent="0.25">
      <c r="A251" s="154">
        <v>71582517</v>
      </c>
      <c r="B251" s="155" t="s">
        <v>105</v>
      </c>
      <c r="C251" s="156">
        <v>3670</v>
      </c>
      <c r="D251" s="155" t="s">
        <v>897</v>
      </c>
      <c r="E251" s="157" t="s">
        <v>903</v>
      </c>
      <c r="F251" s="158">
        <v>13924.19</v>
      </c>
      <c r="G251" s="158">
        <v>9746.93</v>
      </c>
      <c r="H251" s="159">
        <v>4177.26</v>
      </c>
      <c r="I251" s="158">
        <v>0</v>
      </c>
      <c r="J251" s="158">
        <v>0</v>
      </c>
      <c r="K251" s="158">
        <v>13924.19</v>
      </c>
      <c r="L251" s="160"/>
      <c r="M251" s="161"/>
      <c r="N251" s="161"/>
      <c r="O251" s="162"/>
      <c r="P251" s="178"/>
      <c r="Q251" s="178"/>
      <c r="R251" s="178"/>
      <c r="S251" s="178"/>
      <c r="T251" s="179"/>
      <c r="U251" s="180"/>
      <c r="V251" s="180"/>
      <c r="W251" s="180"/>
    </row>
    <row r="252" spans="1:23" s="153" customFormat="1" ht="56.25" x14ac:dyDescent="0.25">
      <c r="A252" s="154">
        <v>71582518</v>
      </c>
      <c r="B252" s="155" t="s">
        <v>105</v>
      </c>
      <c r="C252" s="156">
        <v>3638</v>
      </c>
      <c r="D252" s="155" t="s">
        <v>904</v>
      </c>
      <c r="E252" s="157" t="s">
        <v>905</v>
      </c>
      <c r="F252" s="158">
        <v>19219.689999999999</v>
      </c>
      <c r="G252" s="158">
        <v>13453.78</v>
      </c>
      <c r="H252" s="159">
        <v>5765.91</v>
      </c>
      <c r="I252" s="158">
        <v>0</v>
      </c>
      <c r="J252" s="158">
        <v>0</v>
      </c>
      <c r="K252" s="158">
        <v>19219.690000000002</v>
      </c>
      <c r="L252" s="160"/>
      <c r="M252" s="161"/>
      <c r="N252" s="161"/>
      <c r="O252" s="162"/>
      <c r="P252" s="178"/>
      <c r="Q252" s="178"/>
      <c r="R252" s="178"/>
      <c r="S252" s="178"/>
      <c r="T252" s="179"/>
      <c r="U252" s="180"/>
      <c r="V252" s="180"/>
      <c r="W252" s="180"/>
    </row>
    <row r="253" spans="1:23" s="153" customFormat="1" ht="112.5" x14ac:dyDescent="0.25">
      <c r="A253" s="154">
        <v>71582519</v>
      </c>
      <c r="B253" s="155" t="s">
        <v>105</v>
      </c>
      <c r="C253" s="156">
        <v>3639</v>
      </c>
      <c r="D253" s="155" t="s">
        <v>906</v>
      </c>
      <c r="E253" s="157" t="s">
        <v>907</v>
      </c>
      <c r="F253" s="158">
        <v>26523.1</v>
      </c>
      <c r="G253" s="158">
        <v>18566.169999999998</v>
      </c>
      <c r="H253" s="159">
        <v>7956.93</v>
      </c>
      <c r="I253" s="158">
        <v>0</v>
      </c>
      <c r="J253" s="158">
        <v>0</v>
      </c>
      <c r="K253" s="158">
        <v>26523.1</v>
      </c>
      <c r="L253" s="160"/>
      <c r="M253" s="161"/>
      <c r="N253" s="161"/>
      <c r="O253" s="162"/>
      <c r="P253" s="178"/>
      <c r="Q253" s="178"/>
      <c r="R253" s="178"/>
      <c r="S253" s="178"/>
      <c r="T253" s="179"/>
      <c r="U253" s="180"/>
      <c r="V253" s="180"/>
      <c r="W253" s="180"/>
    </row>
    <row r="254" spans="1:23" s="153" customFormat="1" ht="56.25" x14ac:dyDescent="0.25">
      <c r="A254" s="154">
        <v>71582520</v>
      </c>
      <c r="B254" s="155" t="s">
        <v>105</v>
      </c>
      <c r="C254" s="156">
        <v>3653</v>
      </c>
      <c r="D254" s="155" t="s">
        <v>889</v>
      </c>
      <c r="E254" s="157" t="s">
        <v>908</v>
      </c>
      <c r="F254" s="158">
        <v>25708.76</v>
      </c>
      <c r="G254" s="158">
        <v>17996.13</v>
      </c>
      <c r="H254" s="159">
        <v>7712.63</v>
      </c>
      <c r="I254" s="158">
        <v>0</v>
      </c>
      <c r="J254" s="158">
        <v>0</v>
      </c>
      <c r="K254" s="158">
        <v>25708.760000000002</v>
      </c>
      <c r="L254" s="160"/>
      <c r="M254" s="161"/>
      <c r="N254" s="161"/>
      <c r="O254" s="162"/>
      <c r="P254" s="178"/>
      <c r="Q254" s="178"/>
      <c r="R254" s="178"/>
      <c r="S254" s="178"/>
      <c r="T254" s="179"/>
      <c r="U254" s="180"/>
      <c r="V254" s="180"/>
      <c r="W254" s="180"/>
    </row>
    <row r="255" spans="1:23" s="153" customFormat="1" ht="56.25" x14ac:dyDescent="0.25">
      <c r="A255" s="154">
        <v>71582521</v>
      </c>
      <c r="B255" s="155" t="s">
        <v>105</v>
      </c>
      <c r="C255" s="156">
        <v>3627</v>
      </c>
      <c r="D255" s="155" t="s">
        <v>909</v>
      </c>
      <c r="E255" s="157" t="s">
        <v>910</v>
      </c>
      <c r="F255" s="158">
        <v>24412.85</v>
      </c>
      <c r="G255" s="158">
        <v>17088.990000000002</v>
      </c>
      <c r="H255" s="159">
        <v>7323.86</v>
      </c>
      <c r="I255" s="158">
        <v>0</v>
      </c>
      <c r="J255" s="158">
        <v>0</v>
      </c>
      <c r="K255" s="158">
        <v>24412.850000000002</v>
      </c>
      <c r="L255" s="160"/>
      <c r="M255" s="161"/>
      <c r="N255" s="161"/>
      <c r="O255" s="162"/>
      <c r="P255" s="178"/>
      <c r="Q255" s="178"/>
      <c r="R255" s="178"/>
      <c r="S255" s="178"/>
      <c r="T255" s="179"/>
      <c r="U255" s="180"/>
      <c r="V255" s="180"/>
      <c r="W255" s="180"/>
    </row>
    <row r="256" spans="1:23" s="153" customFormat="1" ht="75" x14ac:dyDescent="0.25">
      <c r="A256" s="154">
        <v>71583560</v>
      </c>
      <c r="B256" s="155" t="s">
        <v>105</v>
      </c>
      <c r="C256" s="156">
        <v>1111</v>
      </c>
      <c r="D256" s="155" t="s">
        <v>105</v>
      </c>
      <c r="E256" s="157" t="s">
        <v>911</v>
      </c>
      <c r="F256" s="158">
        <v>32264.400000000001</v>
      </c>
      <c r="G256" s="158">
        <v>22585.08</v>
      </c>
      <c r="H256" s="159">
        <v>9679.32</v>
      </c>
      <c r="I256" s="158">
        <v>0</v>
      </c>
      <c r="J256" s="158">
        <v>0</v>
      </c>
      <c r="K256" s="158">
        <v>32264.400000000001</v>
      </c>
      <c r="L256" s="160"/>
      <c r="M256" s="161"/>
      <c r="N256" s="161"/>
      <c r="O256" s="162"/>
      <c r="P256" s="178"/>
      <c r="Q256" s="178"/>
      <c r="R256" s="178"/>
      <c r="S256" s="178"/>
      <c r="T256" s="179"/>
      <c r="U256" s="180"/>
      <c r="V256" s="180"/>
      <c r="W256" s="180"/>
    </row>
    <row r="257" spans="1:23" s="153" customFormat="1" ht="93.75" x14ac:dyDescent="0.25">
      <c r="A257" s="154">
        <v>71583561</v>
      </c>
      <c r="B257" s="155" t="s">
        <v>105</v>
      </c>
      <c r="C257" s="156">
        <v>1111</v>
      </c>
      <c r="D257" s="155" t="s">
        <v>105</v>
      </c>
      <c r="E257" s="157" t="s">
        <v>912</v>
      </c>
      <c r="F257" s="158">
        <v>36370.090000000004</v>
      </c>
      <c r="G257" s="158">
        <v>25459.06</v>
      </c>
      <c r="H257" s="159">
        <v>10911.03</v>
      </c>
      <c r="I257" s="158">
        <v>0</v>
      </c>
      <c r="J257" s="158">
        <v>0</v>
      </c>
      <c r="K257" s="158">
        <v>36370.090000000004</v>
      </c>
      <c r="L257" s="160"/>
      <c r="M257" s="161"/>
      <c r="N257" s="161"/>
      <c r="O257" s="162"/>
      <c r="P257" s="178"/>
      <c r="Q257" s="178"/>
      <c r="R257" s="178"/>
      <c r="S257" s="178"/>
      <c r="T257" s="179"/>
      <c r="U257" s="180"/>
      <c r="V257" s="180"/>
      <c r="W257" s="180"/>
    </row>
    <row r="258" spans="1:23" s="153" customFormat="1" ht="75" x14ac:dyDescent="0.25">
      <c r="A258" s="154">
        <v>71583562</v>
      </c>
      <c r="B258" s="155" t="s">
        <v>105</v>
      </c>
      <c r="C258" s="156">
        <v>1111</v>
      </c>
      <c r="D258" s="155" t="s">
        <v>105</v>
      </c>
      <c r="E258" s="157" t="s">
        <v>913</v>
      </c>
      <c r="F258" s="158">
        <v>30019.5</v>
      </c>
      <c r="G258" s="158">
        <v>21013.65</v>
      </c>
      <c r="H258" s="159">
        <v>9005.85</v>
      </c>
      <c r="I258" s="158">
        <v>0</v>
      </c>
      <c r="J258" s="158">
        <v>0</v>
      </c>
      <c r="K258" s="158">
        <v>30019.5</v>
      </c>
      <c r="L258" s="160"/>
      <c r="M258" s="161"/>
      <c r="N258" s="161"/>
      <c r="O258" s="162"/>
      <c r="P258" s="178"/>
      <c r="Q258" s="178"/>
      <c r="R258" s="178"/>
      <c r="S258" s="178"/>
      <c r="T258" s="179"/>
      <c r="U258" s="180"/>
      <c r="V258" s="180"/>
      <c r="W258" s="180"/>
    </row>
    <row r="259" spans="1:23" s="153" customFormat="1" ht="75" x14ac:dyDescent="0.25">
      <c r="A259" s="154">
        <v>71583563</v>
      </c>
      <c r="B259" s="155" t="s">
        <v>105</v>
      </c>
      <c r="C259" s="156">
        <v>1111</v>
      </c>
      <c r="D259" s="155" t="s">
        <v>105</v>
      </c>
      <c r="E259" s="157" t="s">
        <v>914</v>
      </c>
      <c r="F259" s="158">
        <v>46613.74</v>
      </c>
      <c r="G259" s="158">
        <v>32629.62</v>
      </c>
      <c r="H259" s="159">
        <v>13984.12</v>
      </c>
      <c r="I259" s="158">
        <v>0</v>
      </c>
      <c r="J259" s="158">
        <v>0</v>
      </c>
      <c r="K259" s="158">
        <v>46613.74</v>
      </c>
      <c r="L259" s="160"/>
      <c r="M259" s="161"/>
      <c r="N259" s="161"/>
      <c r="O259" s="162"/>
      <c r="P259" s="178"/>
      <c r="Q259" s="178"/>
      <c r="R259" s="178"/>
      <c r="S259" s="178"/>
      <c r="T259" s="179"/>
      <c r="U259" s="180"/>
      <c r="V259" s="180"/>
      <c r="W259" s="180"/>
    </row>
    <row r="260" spans="1:23" s="153" customFormat="1" ht="75" x14ac:dyDescent="0.25">
      <c r="A260" s="154">
        <v>71583564</v>
      </c>
      <c r="B260" s="155" t="s">
        <v>105</v>
      </c>
      <c r="C260" s="156">
        <v>1111</v>
      </c>
      <c r="D260" s="155" t="s">
        <v>105</v>
      </c>
      <c r="E260" s="157" t="s">
        <v>915</v>
      </c>
      <c r="F260" s="158">
        <v>15570</v>
      </c>
      <c r="G260" s="158">
        <v>10899</v>
      </c>
      <c r="H260" s="159">
        <v>4671</v>
      </c>
      <c r="I260" s="158">
        <v>0</v>
      </c>
      <c r="J260" s="158">
        <v>0</v>
      </c>
      <c r="K260" s="158">
        <v>15570</v>
      </c>
      <c r="L260" s="160"/>
      <c r="M260" s="161"/>
      <c r="N260" s="161"/>
      <c r="O260" s="162"/>
      <c r="P260" s="178"/>
      <c r="Q260" s="178"/>
      <c r="R260" s="178"/>
      <c r="S260" s="178"/>
      <c r="T260" s="179"/>
      <c r="U260" s="180"/>
      <c r="V260" s="180"/>
      <c r="W260" s="180"/>
    </row>
    <row r="261" spans="1:23" s="153" customFormat="1" ht="93.75" x14ac:dyDescent="0.25">
      <c r="A261" s="154">
        <v>71583565</v>
      </c>
      <c r="B261" s="155" t="s">
        <v>105</v>
      </c>
      <c r="C261" s="156">
        <v>1111</v>
      </c>
      <c r="D261" s="155" t="s">
        <v>105</v>
      </c>
      <c r="E261" s="157" t="s">
        <v>916</v>
      </c>
      <c r="F261" s="158">
        <v>26785.95</v>
      </c>
      <c r="G261" s="158">
        <v>18750.16</v>
      </c>
      <c r="H261" s="159">
        <v>8035.79</v>
      </c>
      <c r="I261" s="158">
        <v>0</v>
      </c>
      <c r="J261" s="158">
        <v>0</v>
      </c>
      <c r="K261" s="158">
        <v>26785.95</v>
      </c>
      <c r="L261" s="160"/>
      <c r="M261" s="161"/>
      <c r="N261" s="161"/>
      <c r="O261" s="162"/>
      <c r="P261" s="178"/>
      <c r="Q261" s="178"/>
      <c r="R261" s="178"/>
      <c r="S261" s="178"/>
      <c r="T261" s="179"/>
      <c r="U261" s="180"/>
      <c r="V261" s="180"/>
      <c r="W261" s="180"/>
    </row>
    <row r="262" spans="1:23" s="153" customFormat="1" ht="75" x14ac:dyDescent="0.25">
      <c r="A262" s="154">
        <v>71583566</v>
      </c>
      <c r="B262" s="155" t="s">
        <v>105</v>
      </c>
      <c r="C262" s="156">
        <v>1111</v>
      </c>
      <c r="D262" s="155" t="s">
        <v>105</v>
      </c>
      <c r="E262" s="157" t="s">
        <v>917</v>
      </c>
      <c r="F262" s="158">
        <v>39181.32</v>
      </c>
      <c r="G262" s="158">
        <v>27426.92</v>
      </c>
      <c r="H262" s="159">
        <v>11754.4</v>
      </c>
      <c r="I262" s="158">
        <v>0</v>
      </c>
      <c r="J262" s="158">
        <v>0</v>
      </c>
      <c r="K262" s="158">
        <v>39181.32</v>
      </c>
      <c r="L262" s="160"/>
      <c r="M262" s="161"/>
      <c r="N262" s="161"/>
      <c r="O262" s="162"/>
      <c r="P262" s="178"/>
      <c r="Q262" s="178"/>
      <c r="R262" s="178"/>
      <c r="S262" s="178"/>
      <c r="T262" s="179"/>
      <c r="U262" s="180"/>
      <c r="V262" s="180"/>
      <c r="W262" s="180"/>
    </row>
    <row r="263" spans="1:23" s="153" customFormat="1" ht="75" x14ac:dyDescent="0.25">
      <c r="A263" s="154">
        <v>71583567</v>
      </c>
      <c r="B263" s="155" t="s">
        <v>105</v>
      </c>
      <c r="C263" s="156">
        <v>1111</v>
      </c>
      <c r="D263" s="155" t="s">
        <v>105</v>
      </c>
      <c r="E263" s="157" t="s">
        <v>918</v>
      </c>
      <c r="F263" s="158">
        <v>56710.84</v>
      </c>
      <c r="G263" s="158">
        <v>39697.589999999997</v>
      </c>
      <c r="H263" s="159">
        <v>17013.25</v>
      </c>
      <c r="I263" s="158">
        <v>0</v>
      </c>
      <c r="J263" s="158">
        <v>0</v>
      </c>
      <c r="K263" s="158">
        <v>56710.84</v>
      </c>
      <c r="L263" s="160"/>
      <c r="M263" s="161"/>
      <c r="N263" s="161"/>
      <c r="O263" s="162"/>
      <c r="P263" s="178"/>
      <c r="Q263" s="178"/>
      <c r="R263" s="178"/>
      <c r="S263" s="178"/>
      <c r="T263" s="179"/>
      <c r="U263" s="180"/>
      <c r="V263" s="180"/>
      <c r="W263" s="180"/>
    </row>
    <row r="264" spans="1:23" s="153" customFormat="1" ht="75" x14ac:dyDescent="0.25">
      <c r="A264" s="154">
        <v>71583569</v>
      </c>
      <c r="B264" s="155" t="s">
        <v>105</v>
      </c>
      <c r="C264" s="156">
        <v>1111</v>
      </c>
      <c r="D264" s="155" t="s">
        <v>105</v>
      </c>
      <c r="E264" s="157" t="s">
        <v>919</v>
      </c>
      <c r="F264" s="158">
        <v>72662.58</v>
      </c>
      <c r="G264" s="158">
        <v>50863.81</v>
      </c>
      <c r="H264" s="159">
        <v>21798.77</v>
      </c>
      <c r="I264" s="158">
        <v>0</v>
      </c>
      <c r="J264" s="158">
        <v>0</v>
      </c>
      <c r="K264" s="158">
        <v>72662.58</v>
      </c>
      <c r="L264" s="160"/>
      <c r="M264" s="161"/>
      <c r="N264" s="161"/>
      <c r="O264" s="162"/>
      <c r="P264" s="178"/>
      <c r="Q264" s="178"/>
      <c r="R264" s="178"/>
      <c r="S264" s="178"/>
      <c r="T264" s="179"/>
      <c r="U264" s="180"/>
      <c r="V264" s="180"/>
      <c r="W264" s="180"/>
    </row>
    <row r="265" spans="1:23" s="153" customFormat="1" ht="75" x14ac:dyDescent="0.25">
      <c r="A265" s="154">
        <v>71583570</v>
      </c>
      <c r="B265" s="155" t="s">
        <v>105</v>
      </c>
      <c r="C265" s="156">
        <v>1111</v>
      </c>
      <c r="D265" s="155" t="s">
        <v>105</v>
      </c>
      <c r="E265" s="157" t="s">
        <v>920</v>
      </c>
      <c r="F265" s="158">
        <v>12453.36</v>
      </c>
      <c r="G265" s="158">
        <v>8717.35</v>
      </c>
      <c r="H265" s="159">
        <v>3736.01</v>
      </c>
      <c r="I265" s="158">
        <v>0</v>
      </c>
      <c r="J265" s="158">
        <v>0</v>
      </c>
      <c r="K265" s="158">
        <v>12453.36</v>
      </c>
      <c r="L265" s="160"/>
      <c r="M265" s="161"/>
      <c r="N265" s="161"/>
      <c r="O265" s="162"/>
      <c r="P265" s="178"/>
      <c r="Q265" s="178"/>
      <c r="R265" s="178"/>
      <c r="S265" s="178"/>
      <c r="T265" s="179"/>
      <c r="U265" s="180"/>
      <c r="V265" s="180"/>
      <c r="W265" s="180"/>
    </row>
    <row r="266" spans="1:23" s="153" customFormat="1" ht="75" x14ac:dyDescent="0.25">
      <c r="A266" s="154">
        <v>71583571</v>
      </c>
      <c r="B266" s="155" t="s">
        <v>105</v>
      </c>
      <c r="C266" s="156">
        <v>1111</v>
      </c>
      <c r="D266" s="155" t="s">
        <v>105</v>
      </c>
      <c r="E266" s="157" t="s">
        <v>921</v>
      </c>
      <c r="F266" s="158">
        <v>78964.2</v>
      </c>
      <c r="G266" s="158">
        <v>55274.94</v>
      </c>
      <c r="H266" s="159">
        <v>23689.26</v>
      </c>
      <c r="I266" s="158">
        <v>0</v>
      </c>
      <c r="J266" s="158">
        <v>0</v>
      </c>
      <c r="K266" s="158">
        <v>78964.2</v>
      </c>
      <c r="L266" s="160"/>
      <c r="M266" s="161"/>
      <c r="N266" s="161"/>
      <c r="O266" s="162"/>
      <c r="P266" s="178"/>
      <c r="Q266" s="178"/>
      <c r="R266" s="178"/>
      <c r="S266" s="178"/>
      <c r="T266" s="179"/>
      <c r="U266" s="180"/>
      <c r="V266" s="180"/>
      <c r="W266" s="180"/>
    </row>
    <row r="267" spans="1:23" s="153" customFormat="1" ht="75" x14ac:dyDescent="0.25">
      <c r="A267" s="154">
        <v>71583572</v>
      </c>
      <c r="B267" s="155" t="s">
        <v>105</v>
      </c>
      <c r="C267" s="156">
        <v>1111</v>
      </c>
      <c r="D267" s="155" t="s">
        <v>105</v>
      </c>
      <c r="E267" s="157" t="s">
        <v>922</v>
      </c>
      <c r="F267" s="158">
        <v>52286.8</v>
      </c>
      <c r="G267" s="158">
        <v>36600.76</v>
      </c>
      <c r="H267" s="159">
        <v>15686.04</v>
      </c>
      <c r="I267" s="158">
        <v>0</v>
      </c>
      <c r="J267" s="158">
        <v>0</v>
      </c>
      <c r="K267" s="158">
        <v>52286.8</v>
      </c>
      <c r="L267" s="160"/>
      <c r="M267" s="161"/>
      <c r="N267" s="161"/>
      <c r="O267" s="162"/>
      <c r="P267" s="178"/>
      <c r="Q267" s="178"/>
      <c r="R267" s="178"/>
      <c r="S267" s="178"/>
      <c r="T267" s="179"/>
      <c r="U267" s="180"/>
      <c r="V267" s="180"/>
      <c r="W267" s="180"/>
    </row>
    <row r="268" spans="1:23" s="153" customFormat="1" ht="93.75" x14ac:dyDescent="0.25">
      <c r="A268" s="154">
        <v>71583573</v>
      </c>
      <c r="B268" s="155" t="s">
        <v>105</v>
      </c>
      <c r="C268" s="156">
        <v>1111</v>
      </c>
      <c r="D268" s="155" t="s">
        <v>105</v>
      </c>
      <c r="E268" s="157" t="s">
        <v>923</v>
      </c>
      <c r="F268" s="158">
        <v>45872.85</v>
      </c>
      <c r="G268" s="158">
        <v>32110.99</v>
      </c>
      <c r="H268" s="159">
        <v>13761.86</v>
      </c>
      <c r="I268" s="158">
        <v>0</v>
      </c>
      <c r="J268" s="158">
        <v>0</v>
      </c>
      <c r="K268" s="158">
        <v>45872.850000000006</v>
      </c>
      <c r="L268" s="160"/>
      <c r="M268" s="161"/>
      <c r="N268" s="161"/>
      <c r="O268" s="162"/>
      <c r="P268" s="178"/>
      <c r="Q268" s="178"/>
      <c r="R268" s="178"/>
      <c r="S268" s="178"/>
      <c r="T268" s="179"/>
      <c r="U268" s="180"/>
      <c r="V268" s="180"/>
      <c r="W268" s="180"/>
    </row>
    <row r="269" spans="1:23" s="153" customFormat="1" ht="75" x14ac:dyDescent="0.25">
      <c r="A269" s="154">
        <v>71583574</v>
      </c>
      <c r="B269" s="155" t="s">
        <v>105</v>
      </c>
      <c r="C269" s="156">
        <v>1111</v>
      </c>
      <c r="D269" s="155" t="s">
        <v>105</v>
      </c>
      <c r="E269" s="157" t="s">
        <v>924</v>
      </c>
      <c r="F269" s="158">
        <v>14619.15</v>
      </c>
      <c r="G269" s="158">
        <v>10233.4</v>
      </c>
      <c r="H269" s="159">
        <v>4385.75</v>
      </c>
      <c r="I269" s="158">
        <v>0</v>
      </c>
      <c r="J269" s="158">
        <v>0</v>
      </c>
      <c r="K269" s="158">
        <v>14619.15</v>
      </c>
      <c r="L269" s="160"/>
      <c r="M269" s="161"/>
      <c r="N269" s="161"/>
      <c r="O269" s="162"/>
      <c r="P269" s="178"/>
      <c r="Q269" s="178"/>
      <c r="R269" s="178"/>
      <c r="S269" s="178"/>
      <c r="T269" s="179"/>
      <c r="U269" s="180"/>
      <c r="V269" s="180"/>
      <c r="W269" s="180"/>
    </row>
    <row r="270" spans="1:23" s="153" customFormat="1" ht="75" x14ac:dyDescent="0.25">
      <c r="A270" s="154">
        <v>71583575</v>
      </c>
      <c r="B270" s="155" t="s">
        <v>105</v>
      </c>
      <c r="C270" s="156">
        <v>1111</v>
      </c>
      <c r="D270" s="155" t="s">
        <v>105</v>
      </c>
      <c r="E270" s="157" t="s">
        <v>925</v>
      </c>
      <c r="F270" s="158">
        <v>30495.82</v>
      </c>
      <c r="G270" s="158">
        <v>21347.07</v>
      </c>
      <c r="H270" s="159">
        <v>9148.75</v>
      </c>
      <c r="I270" s="158">
        <v>0</v>
      </c>
      <c r="J270" s="158">
        <v>0</v>
      </c>
      <c r="K270" s="158">
        <v>30495.82</v>
      </c>
      <c r="L270" s="160"/>
      <c r="M270" s="161"/>
      <c r="N270" s="161"/>
      <c r="O270" s="162"/>
      <c r="P270" s="178"/>
      <c r="Q270" s="178"/>
      <c r="R270" s="178"/>
      <c r="S270" s="178"/>
      <c r="T270" s="179"/>
      <c r="U270" s="180"/>
      <c r="V270" s="180"/>
      <c r="W270" s="180"/>
    </row>
    <row r="271" spans="1:23" s="153" customFormat="1" ht="75" x14ac:dyDescent="0.25">
      <c r="A271" s="154">
        <v>71583576</v>
      </c>
      <c r="B271" s="155" t="s">
        <v>105</v>
      </c>
      <c r="C271" s="156">
        <v>1111</v>
      </c>
      <c r="D271" s="155" t="s">
        <v>105</v>
      </c>
      <c r="E271" s="157" t="s">
        <v>926</v>
      </c>
      <c r="F271" s="158">
        <v>32094.799999999999</v>
      </c>
      <c r="G271" s="158">
        <v>22466.36</v>
      </c>
      <c r="H271" s="159">
        <v>9628.44</v>
      </c>
      <c r="I271" s="158">
        <v>0</v>
      </c>
      <c r="J271" s="158">
        <v>0</v>
      </c>
      <c r="K271" s="158">
        <v>32094.800000000003</v>
      </c>
      <c r="L271" s="160"/>
      <c r="M271" s="161"/>
      <c r="N271" s="161"/>
      <c r="O271" s="162"/>
      <c r="P271" s="178"/>
      <c r="Q271" s="178"/>
      <c r="R271" s="178"/>
      <c r="S271" s="178"/>
      <c r="T271" s="179"/>
      <c r="U271" s="180"/>
      <c r="V271" s="180"/>
      <c r="W271" s="180"/>
    </row>
    <row r="272" spans="1:23" s="153" customFormat="1" ht="56.25" x14ac:dyDescent="0.25">
      <c r="A272" s="154">
        <v>71583999</v>
      </c>
      <c r="B272" s="155" t="s">
        <v>105</v>
      </c>
      <c r="C272" s="156">
        <v>1111</v>
      </c>
      <c r="D272" s="155" t="s">
        <v>105</v>
      </c>
      <c r="E272" s="157" t="s">
        <v>927</v>
      </c>
      <c r="F272" s="158">
        <v>125879.06</v>
      </c>
      <c r="G272" s="158">
        <v>88115.34</v>
      </c>
      <c r="H272" s="159">
        <v>37763.72</v>
      </c>
      <c r="I272" s="158">
        <v>22244.43</v>
      </c>
      <c r="J272" s="158">
        <v>0</v>
      </c>
      <c r="K272" s="158">
        <v>148123.49</v>
      </c>
      <c r="L272" s="160"/>
      <c r="M272" s="161"/>
      <c r="N272" s="161"/>
      <c r="O272" s="162"/>
      <c r="P272" s="178"/>
      <c r="Q272" s="178"/>
      <c r="R272" s="178"/>
      <c r="S272" s="178"/>
      <c r="T272" s="179"/>
      <c r="U272" s="180"/>
      <c r="V272" s="180"/>
      <c r="W272" s="180"/>
    </row>
    <row r="273" spans="1:23" s="153" customFormat="1" ht="93.75" x14ac:dyDescent="0.25">
      <c r="A273" s="154">
        <v>71584057</v>
      </c>
      <c r="B273" s="155" t="s">
        <v>105</v>
      </c>
      <c r="C273" s="156" t="s">
        <v>928</v>
      </c>
      <c r="D273" s="155" t="s">
        <v>929</v>
      </c>
      <c r="E273" s="157" t="s">
        <v>930</v>
      </c>
      <c r="F273" s="158">
        <v>577500</v>
      </c>
      <c r="G273" s="158">
        <v>404250</v>
      </c>
      <c r="H273" s="159">
        <v>173250</v>
      </c>
      <c r="I273" s="158">
        <v>192500</v>
      </c>
      <c r="J273" s="158">
        <v>0</v>
      </c>
      <c r="K273" s="158">
        <v>770000</v>
      </c>
      <c r="L273" s="160"/>
      <c r="M273" s="161"/>
      <c r="N273" s="161"/>
      <c r="O273" s="162"/>
      <c r="P273" s="178"/>
      <c r="Q273" s="178"/>
      <c r="R273" s="178"/>
      <c r="S273" s="178"/>
      <c r="T273" s="179"/>
      <c r="U273" s="180"/>
      <c r="V273" s="180"/>
      <c r="W273" s="180"/>
    </row>
    <row r="274" spans="1:23" s="153" customFormat="1" ht="112.5" x14ac:dyDescent="0.25">
      <c r="A274" s="154">
        <v>71583588</v>
      </c>
      <c r="B274" s="155" t="s">
        <v>107</v>
      </c>
      <c r="C274" s="156">
        <v>4861</v>
      </c>
      <c r="D274" s="155" t="s">
        <v>931</v>
      </c>
      <c r="E274" s="157" t="s">
        <v>932</v>
      </c>
      <c r="F274" s="158">
        <v>46956.59</v>
      </c>
      <c r="G274" s="158">
        <v>32869.61</v>
      </c>
      <c r="H274" s="159">
        <v>14086.98</v>
      </c>
      <c r="I274" s="158">
        <v>23127.87</v>
      </c>
      <c r="J274" s="158">
        <v>0</v>
      </c>
      <c r="K274" s="158">
        <v>70084.459999999992</v>
      </c>
      <c r="L274" s="160"/>
      <c r="M274" s="161"/>
      <c r="N274" s="161"/>
      <c r="O274" s="162"/>
      <c r="P274" s="178"/>
      <c r="Q274" s="178"/>
      <c r="R274" s="178"/>
      <c r="S274" s="178"/>
      <c r="T274" s="179"/>
      <c r="U274" s="180"/>
      <c r="V274" s="180"/>
      <c r="W274" s="180"/>
    </row>
    <row r="275" spans="1:23" s="153" customFormat="1" ht="56.25" x14ac:dyDescent="0.25">
      <c r="A275" s="154">
        <v>71583589</v>
      </c>
      <c r="B275" s="155" t="s">
        <v>107</v>
      </c>
      <c r="C275" s="156">
        <v>4861</v>
      </c>
      <c r="D275" s="155" t="s">
        <v>931</v>
      </c>
      <c r="E275" s="157" t="s">
        <v>933</v>
      </c>
      <c r="F275" s="158">
        <v>17930.12</v>
      </c>
      <c r="G275" s="158">
        <v>12551.08</v>
      </c>
      <c r="H275" s="159">
        <v>5379.04</v>
      </c>
      <c r="I275" s="158">
        <v>8831.26</v>
      </c>
      <c r="J275" s="158">
        <v>0</v>
      </c>
      <c r="K275" s="158">
        <v>26761.379999999997</v>
      </c>
      <c r="L275" s="160"/>
      <c r="M275" s="161"/>
      <c r="N275" s="161"/>
      <c r="O275" s="162"/>
      <c r="P275" s="178"/>
      <c r="Q275" s="178"/>
      <c r="R275" s="178"/>
      <c r="S275" s="178"/>
      <c r="T275" s="179"/>
      <c r="U275" s="180"/>
      <c r="V275" s="180"/>
      <c r="W275" s="180"/>
    </row>
    <row r="276" spans="1:23" s="153" customFormat="1" ht="112.5" x14ac:dyDescent="0.25">
      <c r="A276" s="154">
        <v>71584094</v>
      </c>
      <c r="B276" s="155" t="s">
        <v>307</v>
      </c>
      <c r="C276" s="156">
        <v>4324</v>
      </c>
      <c r="D276" s="155" t="s">
        <v>934</v>
      </c>
      <c r="E276" s="157" t="s">
        <v>935</v>
      </c>
      <c r="F276" s="158">
        <v>38000</v>
      </c>
      <c r="G276" s="158">
        <v>26600</v>
      </c>
      <c r="H276" s="159">
        <v>11400</v>
      </c>
      <c r="I276" s="158">
        <v>0</v>
      </c>
      <c r="J276" s="158">
        <v>0</v>
      </c>
      <c r="K276" s="158">
        <v>38000</v>
      </c>
      <c r="L276" s="160"/>
      <c r="M276" s="161"/>
      <c r="N276" s="161"/>
      <c r="O276" s="162"/>
      <c r="P276" s="178"/>
      <c r="Q276" s="178"/>
      <c r="R276" s="178"/>
      <c r="S276" s="178"/>
      <c r="T276" s="179"/>
      <c r="U276" s="180"/>
      <c r="V276" s="180"/>
      <c r="W276" s="180"/>
    </row>
    <row r="277" spans="1:23" s="153" customFormat="1" ht="75" x14ac:dyDescent="0.25">
      <c r="A277" s="154">
        <v>71584095</v>
      </c>
      <c r="B277" s="155" t="s">
        <v>307</v>
      </c>
      <c r="C277" s="156">
        <v>4324</v>
      </c>
      <c r="D277" s="155" t="s">
        <v>934</v>
      </c>
      <c r="E277" s="157" t="s">
        <v>936</v>
      </c>
      <c r="F277" s="158">
        <v>35000</v>
      </c>
      <c r="G277" s="158">
        <v>24500</v>
      </c>
      <c r="H277" s="159">
        <v>10500</v>
      </c>
      <c r="I277" s="158">
        <v>0</v>
      </c>
      <c r="J277" s="158">
        <v>0</v>
      </c>
      <c r="K277" s="158">
        <v>35000</v>
      </c>
      <c r="L277" s="160"/>
      <c r="M277" s="161"/>
      <c r="N277" s="161"/>
      <c r="O277" s="162"/>
      <c r="P277" s="178"/>
      <c r="Q277" s="178"/>
      <c r="R277" s="178"/>
      <c r="S277" s="178"/>
      <c r="T277" s="179"/>
      <c r="U277" s="180"/>
      <c r="V277" s="180"/>
      <c r="W277" s="180"/>
    </row>
    <row r="278" spans="1:23" s="153" customFormat="1" ht="131.25" x14ac:dyDescent="0.25">
      <c r="A278" s="154">
        <v>71581867</v>
      </c>
      <c r="B278" s="155" t="s">
        <v>309</v>
      </c>
      <c r="C278" s="171">
        <v>4394</v>
      </c>
      <c r="D278" s="155" t="s">
        <v>937</v>
      </c>
      <c r="E278" s="157" t="s">
        <v>938</v>
      </c>
      <c r="F278" s="158">
        <v>29580.639999999999</v>
      </c>
      <c r="G278" s="158">
        <v>20706.45</v>
      </c>
      <c r="H278" s="159">
        <v>8874.19</v>
      </c>
      <c r="I278" s="158">
        <v>0</v>
      </c>
      <c r="J278" s="158">
        <v>0</v>
      </c>
      <c r="K278" s="158">
        <v>29580.639999999999</v>
      </c>
      <c r="L278" s="160"/>
      <c r="M278" s="161"/>
      <c r="N278" s="161"/>
      <c r="O278" s="162"/>
      <c r="P278" s="178"/>
      <c r="Q278" s="178"/>
      <c r="R278" s="178"/>
      <c r="S278" s="178"/>
      <c r="T278" s="179"/>
      <c r="U278" s="180"/>
      <c r="V278" s="180"/>
      <c r="W278" s="180"/>
    </row>
    <row r="279" spans="1:23" s="153" customFormat="1" ht="75" x14ac:dyDescent="0.25">
      <c r="A279" s="154">
        <v>71582301</v>
      </c>
      <c r="B279" s="155" t="s">
        <v>310</v>
      </c>
      <c r="C279" s="156">
        <v>8201</v>
      </c>
      <c r="D279" s="155" t="s">
        <v>939</v>
      </c>
      <c r="E279" s="157" t="s">
        <v>940</v>
      </c>
      <c r="F279" s="158">
        <v>11765.03</v>
      </c>
      <c r="G279" s="158">
        <v>8235.52</v>
      </c>
      <c r="H279" s="159">
        <v>3529.51</v>
      </c>
      <c r="I279" s="158">
        <v>7059.01</v>
      </c>
      <c r="J279" s="158">
        <v>0</v>
      </c>
      <c r="K279" s="158">
        <v>18824.04</v>
      </c>
      <c r="L279" s="160"/>
      <c r="M279" s="161"/>
      <c r="N279" s="161"/>
      <c r="O279" s="162"/>
      <c r="P279" s="178"/>
      <c r="Q279" s="178"/>
      <c r="R279" s="178"/>
      <c r="S279" s="178"/>
      <c r="T279" s="179"/>
      <c r="U279" s="180"/>
      <c r="V279" s="180"/>
      <c r="W279" s="180"/>
    </row>
    <row r="280" spans="1:23" s="153" customFormat="1" ht="93.75" x14ac:dyDescent="0.25">
      <c r="A280" s="154">
        <v>71582433</v>
      </c>
      <c r="B280" s="155" t="s">
        <v>311</v>
      </c>
      <c r="C280" s="156">
        <v>4702</v>
      </c>
      <c r="D280" s="155" t="s">
        <v>941</v>
      </c>
      <c r="E280" s="157" t="s">
        <v>942</v>
      </c>
      <c r="F280" s="158">
        <v>14547.75</v>
      </c>
      <c r="G280" s="158">
        <v>10183.42</v>
      </c>
      <c r="H280" s="159">
        <v>4364.33</v>
      </c>
      <c r="I280" s="158">
        <v>0</v>
      </c>
      <c r="J280" s="158">
        <v>0</v>
      </c>
      <c r="K280" s="158">
        <v>14547.75</v>
      </c>
      <c r="L280" s="160"/>
      <c r="M280" s="161"/>
      <c r="N280" s="161"/>
      <c r="O280" s="162"/>
      <c r="P280" s="178"/>
      <c r="Q280" s="178"/>
      <c r="R280" s="178"/>
      <c r="S280" s="178"/>
      <c r="T280" s="179"/>
      <c r="U280" s="180"/>
      <c r="V280" s="180"/>
      <c r="W280" s="180"/>
    </row>
    <row r="281" spans="1:23" s="153" customFormat="1" ht="75" x14ac:dyDescent="0.25">
      <c r="A281" s="154">
        <v>71580567</v>
      </c>
      <c r="B281" s="155" t="s">
        <v>313</v>
      </c>
      <c r="C281" s="156" t="s">
        <v>943</v>
      </c>
      <c r="D281" s="155" t="s">
        <v>944</v>
      </c>
      <c r="E281" s="157" t="s">
        <v>945</v>
      </c>
      <c r="F281" s="158">
        <v>10000</v>
      </c>
      <c r="G281" s="158">
        <v>7000</v>
      </c>
      <c r="H281" s="159">
        <v>3000</v>
      </c>
      <c r="I281" s="158">
        <v>0</v>
      </c>
      <c r="J281" s="158">
        <v>0</v>
      </c>
      <c r="K281" s="158">
        <v>10000</v>
      </c>
      <c r="L281" s="160"/>
      <c r="M281" s="161"/>
      <c r="N281" s="161"/>
      <c r="O281" s="162"/>
      <c r="P281" s="178"/>
      <c r="Q281" s="178"/>
      <c r="R281" s="178"/>
      <c r="S281" s="178"/>
      <c r="T281" s="179"/>
      <c r="U281" s="180"/>
      <c r="V281" s="180"/>
      <c r="W281" s="180"/>
    </row>
    <row r="282" spans="1:23" s="153" customFormat="1" ht="75" x14ac:dyDescent="0.25">
      <c r="A282" s="154">
        <v>71582579</v>
      </c>
      <c r="B282" s="155" t="s">
        <v>316</v>
      </c>
      <c r="C282" s="156">
        <v>5224</v>
      </c>
      <c r="D282" s="155" t="s">
        <v>946</v>
      </c>
      <c r="E282" s="157" t="s">
        <v>947</v>
      </c>
      <c r="F282" s="158">
        <v>62725.66</v>
      </c>
      <c r="G282" s="158">
        <v>43907.96</v>
      </c>
      <c r="H282" s="159">
        <v>18817.7</v>
      </c>
      <c r="I282" s="158">
        <v>0</v>
      </c>
      <c r="J282" s="158">
        <v>0</v>
      </c>
      <c r="K282" s="158">
        <v>62725.66</v>
      </c>
      <c r="L282" s="160"/>
      <c r="M282" s="161"/>
      <c r="N282" s="161"/>
      <c r="O282" s="162"/>
      <c r="P282" s="178"/>
      <c r="Q282" s="178"/>
      <c r="R282" s="178"/>
      <c r="S282" s="178"/>
      <c r="T282" s="179"/>
      <c r="U282" s="180"/>
      <c r="V282" s="180"/>
      <c r="W282" s="180"/>
    </row>
    <row r="283" spans="1:23" s="153" customFormat="1" ht="93.75" x14ac:dyDescent="0.25">
      <c r="A283" s="154">
        <v>71583285</v>
      </c>
      <c r="B283" s="155" t="s">
        <v>316</v>
      </c>
      <c r="C283" s="156">
        <v>5224</v>
      </c>
      <c r="D283" s="155" t="s">
        <v>946</v>
      </c>
      <c r="E283" s="157" t="s">
        <v>948</v>
      </c>
      <c r="F283" s="158">
        <v>135960.91</v>
      </c>
      <c r="G283" s="158">
        <v>95172.64</v>
      </c>
      <c r="H283" s="159">
        <v>40788.269999999997</v>
      </c>
      <c r="I283" s="158">
        <v>0</v>
      </c>
      <c r="J283" s="158">
        <v>0</v>
      </c>
      <c r="K283" s="158">
        <v>135960.91</v>
      </c>
      <c r="L283" s="160"/>
      <c r="M283" s="161"/>
      <c r="N283" s="161"/>
      <c r="O283" s="162"/>
      <c r="P283" s="178"/>
      <c r="Q283" s="178"/>
      <c r="R283" s="178"/>
      <c r="S283" s="178"/>
      <c r="T283" s="179"/>
      <c r="U283" s="180"/>
      <c r="V283" s="180"/>
      <c r="W283" s="180"/>
    </row>
    <row r="284" spans="1:23" s="153" customFormat="1" ht="93.75" x14ac:dyDescent="0.25">
      <c r="A284" s="154">
        <v>71584056</v>
      </c>
      <c r="B284" s="155" t="s">
        <v>317</v>
      </c>
      <c r="C284" s="156" t="s">
        <v>949</v>
      </c>
      <c r="D284" s="155" t="s">
        <v>950</v>
      </c>
      <c r="E284" s="157" t="s">
        <v>951</v>
      </c>
      <c r="F284" s="158">
        <v>22025.99</v>
      </c>
      <c r="G284" s="158">
        <v>15418.19</v>
      </c>
      <c r="H284" s="159">
        <v>6607.8</v>
      </c>
      <c r="I284" s="158">
        <v>0</v>
      </c>
      <c r="J284" s="158">
        <v>0</v>
      </c>
      <c r="K284" s="158">
        <v>22025.99</v>
      </c>
      <c r="L284" s="160"/>
      <c r="M284" s="161"/>
      <c r="N284" s="161"/>
      <c r="O284" s="162"/>
      <c r="P284" s="178"/>
      <c r="Q284" s="178"/>
      <c r="R284" s="178"/>
      <c r="S284" s="178"/>
      <c r="T284" s="179"/>
      <c r="U284" s="180"/>
      <c r="V284" s="180"/>
      <c r="W284" s="180"/>
    </row>
    <row r="285" spans="1:23" s="153" customFormat="1" ht="75" x14ac:dyDescent="0.25">
      <c r="A285" s="154">
        <v>71584013</v>
      </c>
      <c r="B285" s="155" t="s">
        <v>319</v>
      </c>
      <c r="C285" s="156" t="s">
        <v>952</v>
      </c>
      <c r="D285" s="155" t="s">
        <v>953</v>
      </c>
      <c r="E285" s="157" t="s">
        <v>954</v>
      </c>
      <c r="F285" s="158">
        <v>13497.46</v>
      </c>
      <c r="G285" s="158">
        <v>9448.2199999999993</v>
      </c>
      <c r="H285" s="159">
        <v>4049.24</v>
      </c>
      <c r="I285" s="158">
        <v>0</v>
      </c>
      <c r="J285" s="158">
        <v>0</v>
      </c>
      <c r="K285" s="158">
        <v>13497.46</v>
      </c>
      <c r="L285" s="160"/>
      <c r="M285" s="161"/>
      <c r="N285" s="161"/>
      <c r="O285" s="162"/>
      <c r="P285" s="178"/>
      <c r="Q285" s="178"/>
      <c r="R285" s="178"/>
      <c r="S285" s="178"/>
      <c r="T285" s="179"/>
      <c r="U285" s="180"/>
      <c r="V285" s="180"/>
      <c r="W285" s="180"/>
    </row>
    <row r="286" spans="1:23" s="153" customFormat="1" ht="75" x14ac:dyDescent="0.25">
      <c r="A286" s="154">
        <v>71584016</v>
      </c>
      <c r="B286" s="155" t="s">
        <v>319</v>
      </c>
      <c r="C286" s="156" t="s">
        <v>952</v>
      </c>
      <c r="D286" s="155" t="s">
        <v>953</v>
      </c>
      <c r="E286" s="157" t="s">
        <v>955</v>
      </c>
      <c r="F286" s="158">
        <v>54405.020000000004</v>
      </c>
      <c r="G286" s="158">
        <v>38083.51</v>
      </c>
      <c r="H286" s="159">
        <v>16321.51</v>
      </c>
      <c r="I286" s="158">
        <v>0</v>
      </c>
      <c r="J286" s="158">
        <v>0</v>
      </c>
      <c r="K286" s="158">
        <v>54405.020000000004</v>
      </c>
      <c r="L286" s="160"/>
      <c r="M286" s="161"/>
      <c r="N286" s="161"/>
      <c r="O286" s="162"/>
      <c r="P286" s="178"/>
      <c r="Q286" s="178"/>
      <c r="R286" s="178"/>
      <c r="S286" s="178"/>
      <c r="T286" s="179"/>
      <c r="U286" s="180"/>
      <c r="V286" s="180"/>
      <c r="W286" s="180"/>
    </row>
    <row r="287" spans="1:23" s="153" customFormat="1" ht="112.5" x14ac:dyDescent="0.25">
      <c r="A287" s="154">
        <v>71584046</v>
      </c>
      <c r="B287" s="155" t="s">
        <v>324</v>
      </c>
      <c r="C287" s="156" t="s">
        <v>956</v>
      </c>
      <c r="D287" s="155" t="s">
        <v>957</v>
      </c>
      <c r="E287" s="157" t="s">
        <v>958</v>
      </c>
      <c r="F287" s="158">
        <v>59066.36</v>
      </c>
      <c r="G287" s="158">
        <v>41346.449999999997</v>
      </c>
      <c r="H287" s="159">
        <v>17719.91</v>
      </c>
      <c r="I287" s="158">
        <v>0</v>
      </c>
      <c r="J287" s="158">
        <v>0</v>
      </c>
      <c r="K287" s="158">
        <v>59066.36</v>
      </c>
      <c r="L287" s="160"/>
      <c r="M287" s="161"/>
      <c r="N287" s="161"/>
      <c r="O287" s="162"/>
      <c r="P287" s="178"/>
      <c r="Q287" s="178"/>
      <c r="R287" s="178"/>
      <c r="S287" s="178"/>
      <c r="T287" s="179"/>
      <c r="U287" s="180"/>
      <c r="V287" s="180"/>
      <c r="W287" s="180"/>
    </row>
    <row r="288" spans="1:23" s="153" customFormat="1" ht="112.5" x14ac:dyDescent="0.25">
      <c r="A288" s="154">
        <v>71584043</v>
      </c>
      <c r="B288" s="155" t="s">
        <v>126</v>
      </c>
      <c r="C288" s="156" t="s">
        <v>959</v>
      </c>
      <c r="D288" s="155" t="s">
        <v>960</v>
      </c>
      <c r="E288" s="157" t="s">
        <v>961</v>
      </c>
      <c r="F288" s="158">
        <v>26443.170000000002</v>
      </c>
      <c r="G288" s="158">
        <v>18510.22</v>
      </c>
      <c r="H288" s="159">
        <v>7932.95</v>
      </c>
      <c r="I288" s="158">
        <v>0</v>
      </c>
      <c r="J288" s="158">
        <v>0</v>
      </c>
      <c r="K288" s="158">
        <v>26443.170000000002</v>
      </c>
      <c r="L288" s="160"/>
      <c r="M288" s="161"/>
      <c r="N288" s="161"/>
      <c r="O288" s="162"/>
      <c r="P288" s="178"/>
      <c r="Q288" s="178"/>
      <c r="R288" s="178"/>
      <c r="S288" s="178"/>
      <c r="T288" s="179"/>
      <c r="U288" s="180"/>
      <c r="V288" s="180"/>
      <c r="W288" s="180"/>
    </row>
    <row r="289" spans="1:23" s="153" customFormat="1" ht="112.5" x14ac:dyDescent="0.25">
      <c r="A289" s="154">
        <v>71584096</v>
      </c>
      <c r="B289" s="155" t="s">
        <v>128</v>
      </c>
      <c r="C289" s="156" t="s">
        <v>962</v>
      </c>
      <c r="D289" s="155" t="s">
        <v>963</v>
      </c>
      <c r="E289" s="157" t="s">
        <v>964</v>
      </c>
      <c r="F289" s="158">
        <v>12335.119999999999</v>
      </c>
      <c r="G289" s="158">
        <v>8634.58</v>
      </c>
      <c r="H289" s="159">
        <v>3700.54</v>
      </c>
      <c r="I289" s="158">
        <v>37005.35</v>
      </c>
      <c r="J289" s="158">
        <v>0</v>
      </c>
      <c r="K289" s="158">
        <v>49340.47</v>
      </c>
      <c r="L289" s="160"/>
      <c r="M289" s="161"/>
      <c r="N289" s="161"/>
      <c r="O289" s="162"/>
      <c r="P289" s="178"/>
      <c r="Q289" s="178"/>
      <c r="R289" s="178"/>
      <c r="S289" s="178"/>
      <c r="T289" s="179"/>
      <c r="U289" s="180"/>
      <c r="V289" s="180"/>
      <c r="W289" s="180"/>
    </row>
    <row r="290" spans="1:23" s="153" customFormat="1" ht="93.75" x14ac:dyDescent="0.25">
      <c r="A290" s="154">
        <v>71582223</v>
      </c>
      <c r="B290" s="155" t="s">
        <v>326</v>
      </c>
      <c r="C290" s="156" t="s">
        <v>965</v>
      </c>
      <c r="D290" s="155" t="s">
        <v>966</v>
      </c>
      <c r="E290" s="157" t="s">
        <v>967</v>
      </c>
      <c r="F290" s="158">
        <v>50000</v>
      </c>
      <c r="G290" s="158">
        <v>35000</v>
      </c>
      <c r="H290" s="159">
        <v>15000</v>
      </c>
      <c r="I290" s="158">
        <v>0</v>
      </c>
      <c r="J290" s="158">
        <v>0</v>
      </c>
      <c r="K290" s="158">
        <v>50000</v>
      </c>
      <c r="L290" s="160"/>
      <c r="M290" s="161"/>
      <c r="N290" s="161"/>
      <c r="O290" s="162"/>
      <c r="P290" s="178"/>
      <c r="Q290" s="178"/>
      <c r="R290" s="178"/>
      <c r="S290" s="178"/>
      <c r="T290" s="179"/>
      <c r="U290" s="180"/>
      <c r="V290" s="180"/>
      <c r="W290" s="180"/>
    </row>
    <row r="291" spans="1:23" s="153" customFormat="1" ht="112.5" x14ac:dyDescent="0.25">
      <c r="A291" s="154">
        <v>71581971</v>
      </c>
      <c r="B291" s="155" t="s">
        <v>332</v>
      </c>
      <c r="C291" s="156" t="s">
        <v>968</v>
      </c>
      <c r="D291" s="155" t="s">
        <v>969</v>
      </c>
      <c r="E291" s="157" t="s">
        <v>970</v>
      </c>
      <c r="F291" s="158">
        <v>24874.629999999997</v>
      </c>
      <c r="G291" s="158">
        <v>17412.240999999998</v>
      </c>
      <c r="H291" s="159">
        <v>7462.3890000000001</v>
      </c>
      <c r="I291" s="158">
        <v>0</v>
      </c>
      <c r="J291" s="158">
        <v>0</v>
      </c>
      <c r="K291" s="158">
        <v>24874.629999999997</v>
      </c>
      <c r="L291" s="160"/>
      <c r="M291" s="161"/>
      <c r="N291" s="161"/>
      <c r="O291" s="162"/>
      <c r="P291" s="178"/>
      <c r="Q291" s="178"/>
      <c r="R291" s="178"/>
      <c r="S291" s="178"/>
      <c r="T291" s="179"/>
      <c r="U291" s="180"/>
      <c r="V291" s="180"/>
      <c r="W291" s="180"/>
    </row>
    <row r="292" spans="1:23" s="153" customFormat="1" ht="75" x14ac:dyDescent="0.25">
      <c r="A292" s="154">
        <v>71584036</v>
      </c>
      <c r="B292" s="155" t="s">
        <v>143</v>
      </c>
      <c r="C292" s="156">
        <v>1111</v>
      </c>
      <c r="D292" s="155" t="s">
        <v>143</v>
      </c>
      <c r="E292" s="157" t="s">
        <v>971</v>
      </c>
      <c r="F292" s="158">
        <v>45043.24</v>
      </c>
      <c r="G292" s="158">
        <v>31530.27</v>
      </c>
      <c r="H292" s="159">
        <v>13512.97</v>
      </c>
      <c r="I292" s="158">
        <v>0</v>
      </c>
      <c r="J292" s="158">
        <v>0</v>
      </c>
      <c r="K292" s="158">
        <v>45043.24</v>
      </c>
      <c r="L292" s="160"/>
      <c r="M292" s="161"/>
      <c r="N292" s="161"/>
      <c r="O292" s="162"/>
      <c r="P292" s="178"/>
      <c r="Q292" s="178"/>
      <c r="R292" s="178"/>
      <c r="S292" s="178"/>
      <c r="T292" s="179"/>
      <c r="U292" s="180"/>
      <c r="V292" s="180"/>
      <c r="W292" s="180"/>
    </row>
    <row r="293" spans="1:23" s="153" customFormat="1" ht="131.25" x14ac:dyDescent="0.25">
      <c r="A293" s="154">
        <v>71584035</v>
      </c>
      <c r="B293" s="155" t="s">
        <v>335</v>
      </c>
      <c r="C293" s="156" t="s">
        <v>972</v>
      </c>
      <c r="D293" s="155" t="s">
        <v>973</v>
      </c>
      <c r="E293" s="157" t="s">
        <v>974</v>
      </c>
      <c r="F293" s="158">
        <v>13109.599999999999</v>
      </c>
      <c r="G293" s="158">
        <v>9176.7199999999993</v>
      </c>
      <c r="H293" s="159">
        <v>3932.88</v>
      </c>
      <c r="I293" s="158">
        <v>0</v>
      </c>
      <c r="J293" s="158">
        <v>0</v>
      </c>
      <c r="K293" s="158">
        <v>13109.599999999999</v>
      </c>
      <c r="L293" s="160"/>
      <c r="M293" s="161"/>
      <c r="N293" s="161"/>
      <c r="O293" s="162"/>
      <c r="P293" s="178"/>
      <c r="Q293" s="178"/>
      <c r="R293" s="178"/>
      <c r="S293" s="178"/>
      <c r="T293" s="179"/>
      <c r="U293" s="180"/>
      <c r="V293" s="180"/>
      <c r="W293" s="180"/>
    </row>
    <row r="294" spans="1:23" s="153" customFormat="1" ht="131.25" x14ac:dyDescent="0.25">
      <c r="A294" s="154">
        <v>71584091</v>
      </c>
      <c r="B294" s="155" t="s">
        <v>339</v>
      </c>
      <c r="C294" s="156" t="s">
        <v>975</v>
      </c>
      <c r="D294" s="155" t="s">
        <v>976</v>
      </c>
      <c r="E294" s="157" t="s">
        <v>1075</v>
      </c>
      <c r="F294" s="158">
        <v>114442.91999999998</v>
      </c>
      <c r="G294" s="158">
        <v>80110.039999999994</v>
      </c>
      <c r="H294" s="159">
        <v>34332.879999999997</v>
      </c>
      <c r="I294" s="158">
        <v>0</v>
      </c>
      <c r="J294" s="158">
        <v>0</v>
      </c>
      <c r="K294" s="158">
        <v>114442.91999999998</v>
      </c>
      <c r="L294" s="160"/>
      <c r="M294" s="161"/>
      <c r="N294" s="161"/>
      <c r="O294" s="162"/>
      <c r="P294" s="178"/>
      <c r="Q294" s="178"/>
      <c r="R294" s="178"/>
      <c r="S294" s="178"/>
      <c r="T294" s="179"/>
      <c r="U294" s="180"/>
      <c r="V294" s="180"/>
      <c r="W294" s="180"/>
    </row>
    <row r="295" spans="1:23" s="153" customFormat="1" ht="112.5" x14ac:dyDescent="0.25">
      <c r="A295" s="154">
        <v>71582311</v>
      </c>
      <c r="B295" s="155" t="s">
        <v>340</v>
      </c>
      <c r="C295" s="171">
        <v>4270</v>
      </c>
      <c r="D295" s="155" t="s">
        <v>977</v>
      </c>
      <c r="E295" s="157" t="s">
        <v>978</v>
      </c>
      <c r="F295" s="158">
        <v>19496.330000000002</v>
      </c>
      <c r="G295" s="158">
        <v>13647.43</v>
      </c>
      <c r="H295" s="159">
        <v>5848.9</v>
      </c>
      <c r="I295" s="158">
        <v>403.67</v>
      </c>
      <c r="J295" s="158">
        <v>0</v>
      </c>
      <c r="K295" s="158">
        <v>19900</v>
      </c>
      <c r="L295" s="160"/>
      <c r="M295" s="161"/>
      <c r="N295" s="161"/>
      <c r="O295" s="162"/>
      <c r="P295" s="178"/>
      <c r="Q295" s="178"/>
      <c r="R295" s="178"/>
      <c r="S295" s="178"/>
      <c r="T295" s="179"/>
      <c r="U295" s="180"/>
      <c r="V295" s="180"/>
      <c r="W295" s="180"/>
    </row>
    <row r="296" spans="1:23" s="153" customFormat="1" ht="131.25" x14ac:dyDescent="0.25">
      <c r="A296" s="154">
        <v>71581693</v>
      </c>
      <c r="B296" s="155" t="s">
        <v>342</v>
      </c>
      <c r="C296" s="171">
        <v>4930</v>
      </c>
      <c r="D296" s="155" t="s">
        <v>979</v>
      </c>
      <c r="E296" s="157" t="s">
        <v>980</v>
      </c>
      <c r="F296" s="158">
        <v>32479.47</v>
      </c>
      <c r="G296" s="158">
        <v>22735.63</v>
      </c>
      <c r="H296" s="159">
        <v>9743.84</v>
      </c>
      <c r="I296" s="158">
        <v>0</v>
      </c>
      <c r="J296" s="158">
        <v>0</v>
      </c>
      <c r="K296" s="158">
        <v>32479.47</v>
      </c>
      <c r="L296" s="160"/>
      <c r="M296" s="161"/>
      <c r="N296" s="161"/>
      <c r="O296" s="162"/>
      <c r="P296" s="178"/>
      <c r="Q296" s="178"/>
      <c r="R296" s="178"/>
      <c r="S296" s="178"/>
      <c r="T296" s="179"/>
      <c r="U296" s="180"/>
      <c r="V296" s="180"/>
      <c r="W296" s="180"/>
    </row>
    <row r="297" spans="1:23" s="153" customFormat="1" ht="150" x14ac:dyDescent="0.25">
      <c r="A297" s="154">
        <v>71582429</v>
      </c>
      <c r="B297" s="155" t="s">
        <v>344</v>
      </c>
      <c r="C297" s="156" t="s">
        <v>981</v>
      </c>
      <c r="D297" s="155" t="s">
        <v>982</v>
      </c>
      <c r="E297" s="157" t="s">
        <v>983</v>
      </c>
      <c r="F297" s="158">
        <v>141500</v>
      </c>
      <c r="G297" s="158">
        <v>99050</v>
      </c>
      <c r="H297" s="159">
        <v>42450</v>
      </c>
      <c r="I297" s="158">
        <v>0</v>
      </c>
      <c r="J297" s="158">
        <v>0</v>
      </c>
      <c r="K297" s="158">
        <v>141500</v>
      </c>
      <c r="L297" s="160"/>
      <c r="M297" s="161"/>
      <c r="N297" s="161"/>
      <c r="O297" s="162"/>
      <c r="P297" s="178"/>
      <c r="Q297" s="178"/>
      <c r="R297" s="178"/>
      <c r="S297" s="178"/>
      <c r="T297" s="179"/>
      <c r="U297" s="180"/>
      <c r="V297" s="180"/>
      <c r="W297" s="180"/>
    </row>
    <row r="298" spans="1:23" s="153" customFormat="1" ht="93.75" x14ac:dyDescent="0.25">
      <c r="A298" s="154">
        <v>71582499</v>
      </c>
      <c r="B298" s="155" t="s">
        <v>165</v>
      </c>
      <c r="C298" s="156">
        <v>4286</v>
      </c>
      <c r="D298" s="155" t="s">
        <v>984</v>
      </c>
      <c r="E298" s="157" t="s">
        <v>985</v>
      </c>
      <c r="F298" s="158">
        <v>39664.94</v>
      </c>
      <c r="G298" s="158">
        <v>27765.46</v>
      </c>
      <c r="H298" s="159">
        <v>11899.48</v>
      </c>
      <c r="I298" s="158">
        <v>220.29</v>
      </c>
      <c r="J298" s="158">
        <v>0</v>
      </c>
      <c r="K298" s="158">
        <v>39885.230000000003</v>
      </c>
      <c r="L298" s="160"/>
      <c r="M298" s="161"/>
      <c r="N298" s="161"/>
      <c r="O298" s="162"/>
      <c r="P298" s="178"/>
      <c r="Q298" s="178"/>
      <c r="R298" s="178"/>
      <c r="S298" s="178"/>
      <c r="T298" s="179"/>
      <c r="U298" s="180"/>
      <c r="V298" s="180"/>
      <c r="W298" s="180"/>
    </row>
    <row r="299" spans="1:23" s="153" customFormat="1" ht="93.75" x14ac:dyDescent="0.25">
      <c r="A299" s="154">
        <v>71582542</v>
      </c>
      <c r="B299" s="155" t="s">
        <v>346</v>
      </c>
      <c r="C299" s="156">
        <v>5230</v>
      </c>
      <c r="D299" s="155" t="s">
        <v>986</v>
      </c>
      <c r="E299" s="157" t="s">
        <v>987</v>
      </c>
      <c r="F299" s="158">
        <v>70000</v>
      </c>
      <c r="G299" s="158">
        <v>49000</v>
      </c>
      <c r="H299" s="159">
        <v>21000</v>
      </c>
      <c r="I299" s="158">
        <v>0</v>
      </c>
      <c r="J299" s="158">
        <v>0</v>
      </c>
      <c r="K299" s="158">
        <v>70000</v>
      </c>
      <c r="L299" s="160"/>
      <c r="M299" s="161"/>
      <c r="N299" s="161"/>
      <c r="O299" s="162"/>
      <c r="P299" s="178"/>
      <c r="Q299" s="178"/>
      <c r="R299" s="178"/>
      <c r="S299" s="178"/>
      <c r="T299" s="179"/>
      <c r="U299" s="180"/>
      <c r="V299" s="180"/>
      <c r="W299" s="180"/>
    </row>
    <row r="300" spans="1:23" s="153" customFormat="1" ht="131.25" x14ac:dyDescent="0.25">
      <c r="A300" s="154">
        <v>71584086</v>
      </c>
      <c r="B300" s="155" t="s">
        <v>347</v>
      </c>
      <c r="C300" s="156" t="s">
        <v>988</v>
      </c>
      <c r="D300" s="155" t="s">
        <v>989</v>
      </c>
      <c r="E300" s="157" t="s">
        <v>990</v>
      </c>
      <c r="F300" s="158">
        <v>88416.78</v>
      </c>
      <c r="G300" s="158">
        <v>61891.75</v>
      </c>
      <c r="H300" s="159">
        <v>26525.03</v>
      </c>
      <c r="I300" s="158">
        <v>0</v>
      </c>
      <c r="J300" s="158">
        <v>0</v>
      </c>
      <c r="K300" s="158">
        <v>88416.78</v>
      </c>
      <c r="L300" s="160"/>
      <c r="M300" s="161"/>
      <c r="N300" s="161"/>
      <c r="O300" s="162"/>
      <c r="P300" s="178"/>
      <c r="Q300" s="178"/>
      <c r="R300" s="178"/>
      <c r="S300" s="178"/>
      <c r="T300" s="179"/>
      <c r="U300" s="180"/>
      <c r="V300" s="180"/>
      <c r="W300" s="180"/>
    </row>
    <row r="301" spans="1:23" s="153" customFormat="1" ht="75" x14ac:dyDescent="0.25">
      <c r="A301" s="154">
        <v>71582501</v>
      </c>
      <c r="B301" s="155" t="s">
        <v>348</v>
      </c>
      <c r="C301" s="156">
        <v>4436</v>
      </c>
      <c r="D301" s="155" t="s">
        <v>991</v>
      </c>
      <c r="E301" s="157" t="s">
        <v>992</v>
      </c>
      <c r="F301" s="158">
        <v>10000</v>
      </c>
      <c r="G301" s="158">
        <v>7000</v>
      </c>
      <c r="H301" s="159">
        <v>3000</v>
      </c>
      <c r="I301" s="158">
        <v>0</v>
      </c>
      <c r="J301" s="158">
        <v>0</v>
      </c>
      <c r="K301" s="158">
        <v>10000</v>
      </c>
      <c r="L301" s="160"/>
      <c r="M301" s="161"/>
      <c r="N301" s="161"/>
      <c r="O301" s="162"/>
      <c r="P301" s="178"/>
      <c r="Q301" s="178"/>
      <c r="R301" s="178"/>
      <c r="S301" s="178"/>
      <c r="T301" s="179"/>
      <c r="U301" s="180"/>
      <c r="V301" s="180"/>
      <c r="W301" s="180"/>
    </row>
    <row r="302" spans="1:23" s="153" customFormat="1" ht="75" x14ac:dyDescent="0.25">
      <c r="A302" s="154">
        <v>71584044</v>
      </c>
      <c r="B302" s="155" t="s">
        <v>349</v>
      </c>
      <c r="C302" s="156" t="s">
        <v>993</v>
      </c>
      <c r="D302" s="155" t="s">
        <v>994</v>
      </c>
      <c r="E302" s="157" t="s">
        <v>995</v>
      </c>
      <c r="F302" s="158">
        <v>10000</v>
      </c>
      <c r="G302" s="158">
        <v>7000</v>
      </c>
      <c r="H302" s="159">
        <v>3000</v>
      </c>
      <c r="I302" s="158">
        <v>85143.54</v>
      </c>
      <c r="J302" s="158">
        <v>0</v>
      </c>
      <c r="K302" s="158">
        <v>95143.54</v>
      </c>
      <c r="L302" s="160"/>
      <c r="M302" s="161"/>
      <c r="N302" s="161"/>
      <c r="O302" s="162"/>
      <c r="P302" s="178"/>
      <c r="Q302" s="178"/>
      <c r="R302" s="178"/>
      <c r="S302" s="178"/>
      <c r="T302" s="179"/>
      <c r="U302" s="180"/>
      <c r="V302" s="180"/>
      <c r="W302" s="180"/>
    </row>
    <row r="303" spans="1:23" s="153" customFormat="1" ht="93.75" x14ac:dyDescent="0.25">
      <c r="A303" s="154">
        <v>71581800</v>
      </c>
      <c r="B303" s="155" t="s">
        <v>354</v>
      </c>
      <c r="C303" s="156">
        <v>8273</v>
      </c>
      <c r="D303" s="155" t="s">
        <v>996</v>
      </c>
      <c r="E303" s="157" t="s">
        <v>997</v>
      </c>
      <c r="F303" s="158">
        <v>21371.66</v>
      </c>
      <c r="G303" s="158">
        <v>14960.16</v>
      </c>
      <c r="H303" s="159">
        <v>6411.5</v>
      </c>
      <c r="I303" s="158">
        <v>0</v>
      </c>
      <c r="J303" s="158">
        <v>0</v>
      </c>
      <c r="K303" s="158">
        <v>21371.66</v>
      </c>
      <c r="L303" s="160"/>
      <c r="M303" s="161"/>
      <c r="N303" s="161"/>
      <c r="O303" s="162"/>
      <c r="P303" s="178"/>
      <c r="Q303" s="178"/>
      <c r="R303" s="178"/>
      <c r="S303" s="178"/>
      <c r="T303" s="179"/>
      <c r="U303" s="180"/>
      <c r="V303" s="180"/>
      <c r="W303" s="180"/>
    </row>
    <row r="304" spans="1:23" s="153" customFormat="1" ht="112.5" x14ac:dyDescent="0.25">
      <c r="A304" s="154">
        <v>71584071</v>
      </c>
      <c r="B304" s="155" t="s">
        <v>354</v>
      </c>
      <c r="C304" s="156" t="s">
        <v>998</v>
      </c>
      <c r="D304" s="155" t="s">
        <v>999</v>
      </c>
      <c r="E304" s="157" t="s">
        <v>1000</v>
      </c>
      <c r="F304" s="158">
        <v>16707.079999999998</v>
      </c>
      <c r="G304" s="158">
        <v>11694.96</v>
      </c>
      <c r="H304" s="159">
        <v>5012.12</v>
      </c>
      <c r="I304" s="158">
        <v>28180.289999999997</v>
      </c>
      <c r="J304" s="158">
        <v>0</v>
      </c>
      <c r="K304" s="158">
        <v>44887.369999999995</v>
      </c>
      <c r="L304" s="160"/>
      <c r="M304" s="161"/>
      <c r="N304" s="161"/>
      <c r="O304" s="162"/>
      <c r="P304" s="178"/>
      <c r="Q304" s="178"/>
      <c r="R304" s="178"/>
      <c r="S304" s="178"/>
      <c r="T304" s="179"/>
      <c r="U304" s="180"/>
      <c r="V304" s="180"/>
      <c r="W304" s="180"/>
    </row>
    <row r="305" spans="1:23" s="153" customFormat="1" ht="131.25" x14ac:dyDescent="0.25">
      <c r="A305" s="154">
        <v>71582144</v>
      </c>
      <c r="B305" s="155" t="s">
        <v>356</v>
      </c>
      <c r="C305" s="156" t="s">
        <v>1001</v>
      </c>
      <c r="D305" s="155" t="s">
        <v>1002</v>
      </c>
      <c r="E305" s="157" t="s">
        <v>1003</v>
      </c>
      <c r="F305" s="158">
        <v>17683.400000000001</v>
      </c>
      <c r="G305" s="158">
        <v>12378.380000000001</v>
      </c>
      <c r="H305" s="159">
        <v>5305.02</v>
      </c>
      <c r="I305" s="158">
        <v>0</v>
      </c>
      <c r="J305" s="158">
        <v>0</v>
      </c>
      <c r="K305" s="158">
        <v>17683.400000000001</v>
      </c>
      <c r="L305" s="160"/>
      <c r="M305" s="161"/>
      <c r="N305" s="161"/>
      <c r="O305" s="162"/>
      <c r="P305" s="178"/>
      <c r="Q305" s="178"/>
      <c r="R305" s="178"/>
      <c r="S305" s="178"/>
      <c r="T305" s="179"/>
      <c r="U305" s="180"/>
      <c r="V305" s="180"/>
      <c r="W305" s="180"/>
    </row>
    <row r="306" spans="1:23" s="153" customFormat="1" ht="93.75" x14ac:dyDescent="0.25">
      <c r="A306" s="154">
        <v>71583507</v>
      </c>
      <c r="B306" s="155" t="s">
        <v>356</v>
      </c>
      <c r="C306" s="156">
        <v>4262</v>
      </c>
      <c r="D306" s="155" t="s">
        <v>1002</v>
      </c>
      <c r="E306" s="157" t="s">
        <v>1004</v>
      </c>
      <c r="F306" s="158">
        <v>61328.509999999995</v>
      </c>
      <c r="G306" s="158">
        <v>42929.96</v>
      </c>
      <c r="H306" s="159">
        <v>18398.55</v>
      </c>
      <c r="I306" s="158">
        <v>0</v>
      </c>
      <c r="J306" s="158">
        <v>0</v>
      </c>
      <c r="K306" s="158">
        <v>61328.509999999995</v>
      </c>
      <c r="L306" s="160"/>
      <c r="M306" s="161"/>
      <c r="N306" s="161"/>
      <c r="O306" s="162"/>
      <c r="P306" s="178"/>
      <c r="Q306" s="178"/>
      <c r="R306" s="178"/>
      <c r="S306" s="178"/>
      <c r="T306" s="179"/>
      <c r="U306" s="180"/>
      <c r="V306" s="180"/>
      <c r="W306" s="180"/>
    </row>
    <row r="307" spans="1:23" s="153" customFormat="1" ht="112.5" x14ac:dyDescent="0.25">
      <c r="A307" s="154">
        <v>71584092</v>
      </c>
      <c r="B307" s="155" t="s">
        <v>358</v>
      </c>
      <c r="C307" s="156" t="s">
        <v>1005</v>
      </c>
      <c r="D307" s="155" t="s">
        <v>1006</v>
      </c>
      <c r="E307" s="157" t="s">
        <v>1007</v>
      </c>
      <c r="F307" s="158">
        <v>53455.759999999995</v>
      </c>
      <c r="G307" s="158">
        <v>37419.03</v>
      </c>
      <c r="H307" s="159">
        <v>16036.73</v>
      </c>
      <c r="I307" s="158">
        <v>0</v>
      </c>
      <c r="J307" s="158">
        <v>0</v>
      </c>
      <c r="K307" s="158">
        <v>53455.759999999995</v>
      </c>
      <c r="L307" s="160"/>
      <c r="M307" s="161"/>
      <c r="N307" s="161"/>
      <c r="O307" s="162"/>
      <c r="P307" s="178"/>
      <c r="Q307" s="178"/>
      <c r="R307" s="178"/>
      <c r="S307" s="178"/>
      <c r="T307" s="179"/>
      <c r="U307" s="180"/>
      <c r="V307" s="180"/>
      <c r="W307" s="180"/>
    </row>
    <row r="308" spans="1:23" s="153" customFormat="1" ht="112.5" x14ac:dyDescent="0.25">
      <c r="A308" s="154">
        <v>71584074</v>
      </c>
      <c r="B308" s="155" t="s">
        <v>365</v>
      </c>
      <c r="C308" s="156" t="s">
        <v>1008</v>
      </c>
      <c r="D308" s="155" t="s">
        <v>1009</v>
      </c>
      <c r="E308" s="157" t="s">
        <v>1010</v>
      </c>
      <c r="F308" s="158">
        <v>24874.63</v>
      </c>
      <c r="G308" s="158">
        <v>17412.240000000002</v>
      </c>
      <c r="H308" s="159">
        <v>7462.39</v>
      </c>
      <c r="I308" s="158">
        <v>0</v>
      </c>
      <c r="J308" s="158">
        <v>0</v>
      </c>
      <c r="K308" s="158">
        <v>24874.63</v>
      </c>
      <c r="L308" s="160"/>
      <c r="M308" s="161"/>
      <c r="N308" s="161"/>
      <c r="O308" s="162"/>
      <c r="P308" s="178"/>
      <c r="Q308" s="178"/>
      <c r="R308" s="178"/>
      <c r="S308" s="178"/>
      <c r="T308" s="179"/>
      <c r="U308" s="180"/>
      <c r="V308" s="180"/>
      <c r="W308" s="180"/>
    </row>
    <row r="309" spans="1:23" s="153" customFormat="1" ht="112.5" x14ac:dyDescent="0.25">
      <c r="A309" s="154">
        <v>71585048</v>
      </c>
      <c r="B309" s="155" t="s">
        <v>365</v>
      </c>
      <c r="C309" s="156">
        <v>4795</v>
      </c>
      <c r="D309" s="155" t="s">
        <v>1009</v>
      </c>
      <c r="E309" s="157" t="s">
        <v>1011</v>
      </c>
      <c r="F309" s="158">
        <v>12000</v>
      </c>
      <c r="G309" s="158">
        <v>8400</v>
      </c>
      <c r="H309" s="159">
        <v>3600</v>
      </c>
      <c r="I309" s="158">
        <v>0</v>
      </c>
      <c r="J309" s="158">
        <v>0</v>
      </c>
      <c r="K309" s="158">
        <v>12000</v>
      </c>
      <c r="L309" s="160"/>
      <c r="M309" s="161"/>
      <c r="N309" s="161"/>
      <c r="O309" s="162"/>
      <c r="P309" s="178"/>
      <c r="Q309" s="178"/>
      <c r="R309" s="178"/>
      <c r="S309" s="178"/>
      <c r="T309" s="179"/>
      <c r="U309" s="180"/>
      <c r="V309" s="180"/>
      <c r="W309" s="180"/>
    </row>
    <row r="310" spans="1:23" s="153" customFormat="1" ht="93.75" x14ac:dyDescent="0.25">
      <c r="A310" s="154">
        <v>71584084</v>
      </c>
      <c r="B310" s="155" t="s">
        <v>375</v>
      </c>
      <c r="C310" s="156" t="s">
        <v>1012</v>
      </c>
      <c r="D310" s="155" t="s">
        <v>1013</v>
      </c>
      <c r="E310" s="157" t="s">
        <v>1014</v>
      </c>
      <c r="F310" s="158">
        <v>56135.98</v>
      </c>
      <c r="G310" s="158">
        <v>39295.19</v>
      </c>
      <c r="H310" s="159">
        <v>16840.79</v>
      </c>
      <c r="I310" s="158">
        <v>7864.0199999999968</v>
      </c>
      <c r="J310" s="158">
        <v>0</v>
      </c>
      <c r="K310" s="158">
        <v>64000</v>
      </c>
      <c r="L310" s="160"/>
      <c r="M310" s="161"/>
      <c r="N310" s="161"/>
      <c r="O310" s="162"/>
      <c r="P310" s="178"/>
      <c r="Q310" s="178"/>
      <c r="R310" s="178"/>
      <c r="S310" s="178"/>
      <c r="T310" s="179"/>
      <c r="U310" s="180"/>
      <c r="V310" s="180"/>
      <c r="W310" s="180"/>
    </row>
    <row r="311" spans="1:23" s="153" customFormat="1" ht="56.25" x14ac:dyDescent="0.25">
      <c r="A311" s="154">
        <v>71584034</v>
      </c>
      <c r="B311" s="155" t="s">
        <v>376</v>
      </c>
      <c r="C311" s="156" t="s">
        <v>1015</v>
      </c>
      <c r="D311" s="155" t="s">
        <v>1016</v>
      </c>
      <c r="E311" s="157" t="s">
        <v>1017</v>
      </c>
      <c r="F311" s="158">
        <v>22185.47</v>
      </c>
      <c r="G311" s="158">
        <v>15529.83</v>
      </c>
      <c r="H311" s="159">
        <v>6655.64</v>
      </c>
      <c r="I311" s="158">
        <v>0</v>
      </c>
      <c r="J311" s="158">
        <v>0</v>
      </c>
      <c r="K311" s="158">
        <v>22185.47</v>
      </c>
      <c r="L311" s="160"/>
      <c r="M311" s="161"/>
      <c r="N311" s="161"/>
      <c r="O311" s="162"/>
      <c r="P311" s="178"/>
      <c r="Q311" s="178"/>
      <c r="R311" s="178"/>
      <c r="S311" s="178"/>
      <c r="T311" s="179"/>
      <c r="U311" s="180"/>
      <c r="V311" s="180"/>
      <c r="W311" s="180"/>
    </row>
    <row r="312" spans="1:23" s="153" customFormat="1" ht="75" x14ac:dyDescent="0.25">
      <c r="A312" s="154">
        <v>71582237</v>
      </c>
      <c r="B312" s="155" t="s">
        <v>377</v>
      </c>
      <c r="C312" s="171">
        <v>4294</v>
      </c>
      <c r="D312" s="155" t="s">
        <v>1018</v>
      </c>
      <c r="E312" s="157" t="s">
        <v>1019</v>
      </c>
      <c r="F312" s="158">
        <v>14664.429999999998</v>
      </c>
      <c r="G312" s="158">
        <v>10265.1</v>
      </c>
      <c r="H312" s="159">
        <v>4399.33</v>
      </c>
      <c r="I312" s="158">
        <v>0</v>
      </c>
      <c r="J312" s="158">
        <v>0</v>
      </c>
      <c r="K312" s="158">
        <v>14664.43</v>
      </c>
      <c r="L312" s="160"/>
      <c r="M312" s="161"/>
      <c r="N312" s="161"/>
      <c r="O312" s="162"/>
      <c r="P312" s="178"/>
      <c r="Q312" s="178"/>
      <c r="R312" s="178"/>
      <c r="S312" s="178"/>
      <c r="T312" s="179"/>
      <c r="U312" s="180"/>
      <c r="V312" s="180"/>
      <c r="W312" s="180"/>
    </row>
    <row r="313" spans="1:23" s="153" customFormat="1" ht="56.25" x14ac:dyDescent="0.25">
      <c r="A313" s="154">
        <v>71582238</v>
      </c>
      <c r="B313" s="155" t="s">
        <v>377</v>
      </c>
      <c r="C313" s="171">
        <v>4294</v>
      </c>
      <c r="D313" s="155" t="s">
        <v>1018</v>
      </c>
      <c r="E313" s="157" t="s">
        <v>1020</v>
      </c>
      <c r="F313" s="158">
        <v>14916.21</v>
      </c>
      <c r="G313" s="158">
        <v>10441.35</v>
      </c>
      <c r="H313" s="159">
        <v>4474.8599999999997</v>
      </c>
      <c r="I313" s="158">
        <v>13.53</v>
      </c>
      <c r="J313" s="158">
        <v>0</v>
      </c>
      <c r="K313" s="158">
        <v>14929.74</v>
      </c>
      <c r="L313" s="160"/>
      <c r="M313" s="161"/>
      <c r="N313" s="161"/>
      <c r="O313" s="162"/>
      <c r="P313" s="178"/>
      <c r="Q313" s="178"/>
      <c r="R313" s="178"/>
      <c r="S313" s="178"/>
      <c r="T313" s="179"/>
      <c r="U313" s="180"/>
      <c r="V313" s="180"/>
      <c r="W313" s="180"/>
    </row>
    <row r="314" spans="1:23" s="153" customFormat="1" ht="112.5" x14ac:dyDescent="0.25">
      <c r="A314" s="154">
        <v>71584082</v>
      </c>
      <c r="B314" s="155" t="s">
        <v>194</v>
      </c>
      <c r="C314" s="156" t="s">
        <v>1021</v>
      </c>
      <c r="D314" s="155" t="s">
        <v>1022</v>
      </c>
      <c r="E314" s="157" t="s">
        <v>1023</v>
      </c>
      <c r="F314" s="158">
        <v>18036</v>
      </c>
      <c r="G314" s="158">
        <v>12625.199999999999</v>
      </c>
      <c r="H314" s="159">
        <v>5410.8</v>
      </c>
      <c r="I314" s="158">
        <v>0</v>
      </c>
      <c r="J314" s="158">
        <v>0</v>
      </c>
      <c r="K314" s="158">
        <v>18036</v>
      </c>
      <c r="L314" s="160"/>
      <c r="M314" s="161"/>
      <c r="N314" s="161"/>
      <c r="O314" s="162"/>
      <c r="P314" s="178"/>
      <c r="Q314" s="178"/>
      <c r="R314" s="178"/>
      <c r="S314" s="178"/>
      <c r="T314" s="179"/>
      <c r="U314" s="180"/>
      <c r="V314" s="180"/>
      <c r="W314" s="180"/>
    </row>
    <row r="315" spans="1:23" s="153" customFormat="1" ht="93.75" x14ac:dyDescent="0.25">
      <c r="A315" s="154">
        <v>71581967</v>
      </c>
      <c r="B315" s="155" t="s">
        <v>381</v>
      </c>
      <c r="C315" s="156">
        <v>4431</v>
      </c>
      <c r="D315" s="155" t="s">
        <v>1024</v>
      </c>
      <c r="E315" s="157" t="s">
        <v>1025</v>
      </c>
      <c r="F315" s="158">
        <v>21849.33</v>
      </c>
      <c r="G315" s="158">
        <v>15294.53</v>
      </c>
      <c r="H315" s="159">
        <v>6554.8</v>
      </c>
      <c r="I315" s="158">
        <v>0</v>
      </c>
      <c r="J315" s="158">
        <v>0</v>
      </c>
      <c r="K315" s="158">
        <v>21849.33</v>
      </c>
      <c r="L315" s="160"/>
      <c r="M315" s="161"/>
      <c r="N315" s="161"/>
      <c r="O315" s="162"/>
      <c r="P315" s="178"/>
      <c r="Q315" s="178"/>
      <c r="R315" s="178"/>
      <c r="S315" s="178"/>
      <c r="T315" s="179"/>
      <c r="U315" s="180"/>
      <c r="V315" s="180"/>
      <c r="W315" s="180"/>
    </row>
    <row r="316" spans="1:23" s="153" customFormat="1" ht="56.25" x14ac:dyDescent="0.25">
      <c r="A316" s="154">
        <v>71583965</v>
      </c>
      <c r="B316" s="155" t="s">
        <v>384</v>
      </c>
      <c r="C316" s="156">
        <v>4383</v>
      </c>
      <c r="D316" s="155" t="s">
        <v>1026</v>
      </c>
      <c r="E316" s="157" t="s">
        <v>1027</v>
      </c>
      <c r="F316" s="158">
        <v>44736.05</v>
      </c>
      <c r="G316" s="158">
        <v>31315.23</v>
      </c>
      <c r="H316" s="159">
        <v>13420.82</v>
      </c>
      <c r="I316" s="158">
        <v>0</v>
      </c>
      <c r="J316" s="158">
        <v>0</v>
      </c>
      <c r="K316" s="158">
        <v>44736.05</v>
      </c>
      <c r="L316" s="160"/>
      <c r="M316" s="161"/>
      <c r="N316" s="161"/>
      <c r="O316" s="162"/>
      <c r="P316" s="178"/>
      <c r="Q316" s="178"/>
      <c r="R316" s="178"/>
      <c r="S316" s="178"/>
      <c r="T316" s="179"/>
      <c r="U316" s="180"/>
      <c r="V316" s="180"/>
      <c r="W316" s="180"/>
    </row>
    <row r="317" spans="1:23" s="153" customFormat="1" ht="56.25" x14ac:dyDescent="0.25">
      <c r="A317" s="154">
        <v>71583966</v>
      </c>
      <c r="B317" s="155" t="s">
        <v>384</v>
      </c>
      <c r="C317" s="156">
        <v>4383</v>
      </c>
      <c r="D317" s="155" t="s">
        <v>1026</v>
      </c>
      <c r="E317" s="157" t="s">
        <v>1028</v>
      </c>
      <c r="F317" s="158">
        <v>26449.199999999997</v>
      </c>
      <c r="G317" s="158">
        <v>18514.439999999999</v>
      </c>
      <c r="H317" s="159">
        <v>7934.76</v>
      </c>
      <c r="I317" s="158">
        <v>0</v>
      </c>
      <c r="J317" s="158">
        <v>0</v>
      </c>
      <c r="K317" s="158">
        <v>26449.199999999997</v>
      </c>
      <c r="L317" s="160"/>
      <c r="M317" s="161"/>
      <c r="N317" s="161"/>
      <c r="O317" s="162"/>
      <c r="P317" s="178"/>
      <c r="Q317" s="178"/>
      <c r="R317" s="178"/>
      <c r="S317" s="178"/>
      <c r="T317" s="179"/>
      <c r="U317" s="180"/>
      <c r="V317" s="180"/>
      <c r="W317" s="180"/>
    </row>
    <row r="318" spans="1:23" s="153" customFormat="1" ht="56.25" x14ac:dyDescent="0.25">
      <c r="A318" s="154">
        <v>71583967</v>
      </c>
      <c r="B318" s="155" t="s">
        <v>384</v>
      </c>
      <c r="C318" s="156">
        <v>4383</v>
      </c>
      <c r="D318" s="155" t="s">
        <v>1026</v>
      </c>
      <c r="E318" s="157" t="s">
        <v>1029</v>
      </c>
      <c r="F318" s="158">
        <v>18808.810000000001</v>
      </c>
      <c r="G318" s="158">
        <v>13166.17</v>
      </c>
      <c r="H318" s="159">
        <v>5642.64</v>
      </c>
      <c r="I318" s="158">
        <v>0</v>
      </c>
      <c r="J318" s="158">
        <v>0</v>
      </c>
      <c r="K318" s="158">
        <v>18808.810000000001</v>
      </c>
      <c r="L318" s="160"/>
      <c r="M318" s="161"/>
      <c r="N318" s="161"/>
      <c r="O318" s="162"/>
      <c r="P318" s="178"/>
      <c r="Q318" s="178"/>
      <c r="R318" s="178"/>
      <c r="S318" s="178"/>
      <c r="T318" s="179"/>
      <c r="U318" s="180"/>
      <c r="V318" s="180"/>
      <c r="W318" s="180"/>
    </row>
    <row r="319" spans="1:23" s="153" customFormat="1" ht="75" x14ac:dyDescent="0.25">
      <c r="A319" s="154">
        <v>71583968</v>
      </c>
      <c r="B319" s="155" t="s">
        <v>384</v>
      </c>
      <c r="C319" s="156">
        <v>4383</v>
      </c>
      <c r="D319" s="155" t="s">
        <v>1026</v>
      </c>
      <c r="E319" s="157" t="s">
        <v>1030</v>
      </c>
      <c r="F319" s="158">
        <v>18336.54</v>
      </c>
      <c r="G319" s="158">
        <v>12835.58</v>
      </c>
      <c r="H319" s="159">
        <v>5500.96</v>
      </c>
      <c r="I319" s="158">
        <v>0</v>
      </c>
      <c r="J319" s="158">
        <v>0</v>
      </c>
      <c r="K319" s="158">
        <v>18336.54</v>
      </c>
      <c r="L319" s="160"/>
      <c r="M319" s="161"/>
      <c r="N319" s="161"/>
      <c r="O319" s="162"/>
      <c r="P319" s="178"/>
      <c r="Q319" s="178"/>
      <c r="R319" s="178"/>
      <c r="S319" s="178"/>
      <c r="T319" s="179"/>
      <c r="U319" s="180"/>
      <c r="V319" s="180"/>
      <c r="W319" s="180"/>
    </row>
    <row r="320" spans="1:23" s="153" customFormat="1" ht="75" x14ac:dyDescent="0.25">
      <c r="A320" s="154">
        <v>71583969</v>
      </c>
      <c r="B320" s="155" t="s">
        <v>384</v>
      </c>
      <c r="C320" s="156">
        <v>4383</v>
      </c>
      <c r="D320" s="155" t="s">
        <v>1026</v>
      </c>
      <c r="E320" s="157" t="s">
        <v>1031</v>
      </c>
      <c r="F320" s="158">
        <v>34354.549999999988</v>
      </c>
      <c r="G320" s="158">
        <v>24048.18</v>
      </c>
      <c r="H320" s="159">
        <v>10306.370000000001</v>
      </c>
      <c r="I320" s="158">
        <v>0</v>
      </c>
      <c r="J320" s="158">
        <v>0</v>
      </c>
      <c r="K320" s="158">
        <v>34354.550000000003</v>
      </c>
      <c r="L320" s="160"/>
      <c r="M320" s="161"/>
      <c r="N320" s="161"/>
      <c r="O320" s="162"/>
      <c r="P320" s="178"/>
      <c r="Q320" s="178"/>
      <c r="R320" s="178"/>
      <c r="S320" s="178"/>
      <c r="T320" s="179"/>
      <c r="U320" s="180"/>
      <c r="V320" s="180"/>
      <c r="W320" s="180"/>
    </row>
    <row r="321" spans="1:23" s="153" customFormat="1" ht="56.25" x14ac:dyDescent="0.25">
      <c r="A321" s="154">
        <v>71583970</v>
      </c>
      <c r="B321" s="155" t="s">
        <v>384</v>
      </c>
      <c r="C321" s="156">
        <v>4383</v>
      </c>
      <c r="D321" s="155" t="s">
        <v>1026</v>
      </c>
      <c r="E321" s="157" t="s">
        <v>1032</v>
      </c>
      <c r="F321" s="158">
        <v>19114.96</v>
      </c>
      <c r="G321" s="158">
        <v>13380.47</v>
      </c>
      <c r="H321" s="159">
        <v>5734.49</v>
      </c>
      <c r="I321" s="158">
        <v>0</v>
      </c>
      <c r="J321" s="158">
        <v>0</v>
      </c>
      <c r="K321" s="158">
        <v>19114.96</v>
      </c>
      <c r="L321" s="160"/>
      <c r="M321" s="161"/>
      <c r="N321" s="161"/>
      <c r="O321" s="162"/>
      <c r="P321" s="178"/>
      <c r="Q321" s="178"/>
      <c r="R321" s="178"/>
      <c r="S321" s="178"/>
      <c r="T321" s="179"/>
      <c r="U321" s="180"/>
      <c r="V321" s="180"/>
      <c r="W321" s="180"/>
    </row>
    <row r="322" spans="1:23" s="153" customFormat="1" ht="56.25" x14ac:dyDescent="0.25">
      <c r="A322" s="154">
        <v>71583971</v>
      </c>
      <c r="B322" s="155" t="s">
        <v>384</v>
      </c>
      <c r="C322" s="156">
        <v>4383</v>
      </c>
      <c r="D322" s="155" t="s">
        <v>1026</v>
      </c>
      <c r="E322" s="157" t="s">
        <v>1033</v>
      </c>
      <c r="F322" s="158">
        <v>19780.91</v>
      </c>
      <c r="G322" s="158">
        <v>13846.64</v>
      </c>
      <c r="H322" s="159">
        <v>5934.27</v>
      </c>
      <c r="I322" s="158">
        <v>0</v>
      </c>
      <c r="J322" s="158">
        <v>0</v>
      </c>
      <c r="K322" s="158">
        <v>19780.91</v>
      </c>
      <c r="L322" s="160"/>
      <c r="M322" s="161"/>
      <c r="N322" s="161"/>
      <c r="O322" s="162"/>
      <c r="P322" s="178"/>
      <c r="Q322" s="178"/>
      <c r="R322" s="178"/>
      <c r="S322" s="178"/>
      <c r="T322" s="179"/>
      <c r="U322" s="180"/>
      <c r="V322" s="180"/>
      <c r="W322" s="180"/>
    </row>
    <row r="323" spans="1:23" s="153" customFormat="1" ht="56.25" x14ac:dyDescent="0.25">
      <c r="A323" s="154">
        <v>71583972</v>
      </c>
      <c r="B323" s="155" t="s">
        <v>384</v>
      </c>
      <c r="C323" s="156">
        <v>4383</v>
      </c>
      <c r="D323" s="155" t="s">
        <v>1026</v>
      </c>
      <c r="E323" s="157" t="s">
        <v>1034</v>
      </c>
      <c r="F323" s="158">
        <v>14684.85</v>
      </c>
      <c r="G323" s="158">
        <v>10279.4</v>
      </c>
      <c r="H323" s="159">
        <v>4405.45</v>
      </c>
      <c r="I323" s="158">
        <v>0</v>
      </c>
      <c r="J323" s="158">
        <v>0</v>
      </c>
      <c r="K323" s="158">
        <v>14684.849999999999</v>
      </c>
      <c r="L323" s="160"/>
      <c r="M323" s="161"/>
      <c r="N323" s="161"/>
      <c r="O323" s="162"/>
      <c r="P323" s="178"/>
      <c r="Q323" s="178"/>
      <c r="R323" s="178"/>
      <c r="S323" s="178"/>
      <c r="T323" s="179"/>
      <c r="U323" s="180"/>
      <c r="V323" s="180"/>
      <c r="W323" s="180"/>
    </row>
    <row r="324" spans="1:23" s="153" customFormat="1" ht="75" x14ac:dyDescent="0.25">
      <c r="A324" s="154">
        <v>71582206</v>
      </c>
      <c r="B324" s="155" t="s">
        <v>385</v>
      </c>
      <c r="C324" s="156">
        <v>5119</v>
      </c>
      <c r="D324" s="155" t="s">
        <v>1035</v>
      </c>
      <c r="E324" s="157" t="s">
        <v>1036</v>
      </c>
      <c r="F324" s="158">
        <v>59833.56</v>
      </c>
      <c r="G324" s="158">
        <v>41883.49</v>
      </c>
      <c r="H324" s="159">
        <v>17950.07</v>
      </c>
      <c r="I324" s="158">
        <v>0</v>
      </c>
      <c r="J324" s="158">
        <v>0</v>
      </c>
      <c r="K324" s="158">
        <v>59833.56</v>
      </c>
      <c r="L324" s="160"/>
      <c r="M324" s="161"/>
      <c r="N324" s="161"/>
      <c r="O324" s="162"/>
      <c r="P324" s="178"/>
      <c r="Q324" s="178"/>
      <c r="R324" s="178"/>
      <c r="S324" s="178"/>
      <c r="T324" s="179"/>
      <c r="U324" s="180"/>
      <c r="V324" s="180"/>
      <c r="W324" s="180"/>
    </row>
    <row r="325" spans="1:23" s="153" customFormat="1" ht="112.5" x14ac:dyDescent="0.25">
      <c r="A325" s="154">
        <v>71581220</v>
      </c>
      <c r="B325" s="155" t="s">
        <v>211</v>
      </c>
      <c r="C325" s="171">
        <v>4300</v>
      </c>
      <c r="D325" s="155" t="s">
        <v>1037</v>
      </c>
      <c r="E325" s="157" t="s">
        <v>1038</v>
      </c>
      <c r="F325" s="158">
        <v>10000</v>
      </c>
      <c r="G325" s="158">
        <v>7000</v>
      </c>
      <c r="H325" s="159">
        <v>3000</v>
      </c>
      <c r="I325" s="158">
        <v>6384.28</v>
      </c>
      <c r="J325" s="158">
        <v>0</v>
      </c>
      <c r="K325" s="158">
        <v>16384.28</v>
      </c>
      <c r="L325" s="160"/>
      <c r="M325" s="161"/>
      <c r="N325" s="161"/>
      <c r="O325" s="162"/>
      <c r="P325" s="178"/>
      <c r="Q325" s="178"/>
      <c r="R325" s="178"/>
      <c r="S325" s="178"/>
      <c r="T325" s="179"/>
      <c r="U325" s="180"/>
      <c r="V325" s="180"/>
      <c r="W325" s="180"/>
    </row>
    <row r="326" spans="1:23" s="153" customFormat="1" ht="75" x14ac:dyDescent="0.25">
      <c r="A326" s="154">
        <v>71582353</v>
      </c>
      <c r="B326" s="155" t="s">
        <v>213</v>
      </c>
      <c r="C326" s="156" t="s">
        <v>1039</v>
      </c>
      <c r="D326" s="155" t="s">
        <v>1040</v>
      </c>
      <c r="E326" s="157" t="s">
        <v>1041</v>
      </c>
      <c r="F326" s="158">
        <v>12000</v>
      </c>
      <c r="G326" s="158">
        <v>8400</v>
      </c>
      <c r="H326" s="159">
        <v>3600</v>
      </c>
      <c r="I326" s="158">
        <v>2555</v>
      </c>
      <c r="J326" s="158">
        <v>0</v>
      </c>
      <c r="K326" s="158">
        <v>14555</v>
      </c>
      <c r="L326" s="160"/>
      <c r="M326" s="161"/>
      <c r="N326" s="161"/>
      <c r="O326" s="162"/>
      <c r="P326" s="178"/>
      <c r="Q326" s="178"/>
      <c r="R326" s="178"/>
      <c r="S326" s="178"/>
      <c r="T326" s="179"/>
      <c r="U326" s="180"/>
      <c r="V326" s="180"/>
      <c r="W326" s="180"/>
    </row>
    <row r="327" spans="1:23" s="153" customFormat="1" ht="75" x14ac:dyDescent="0.25">
      <c r="A327" s="154">
        <v>71582354</v>
      </c>
      <c r="B327" s="155" t="s">
        <v>213</v>
      </c>
      <c r="C327" s="156">
        <v>5241</v>
      </c>
      <c r="D327" s="155" t="s">
        <v>1040</v>
      </c>
      <c r="E327" s="157" t="s">
        <v>1042</v>
      </c>
      <c r="F327" s="158">
        <v>10185.469999999999</v>
      </c>
      <c r="G327" s="158">
        <v>7129.83</v>
      </c>
      <c r="H327" s="159">
        <v>3055.64</v>
      </c>
      <c r="I327" s="158">
        <v>2000.0100000000002</v>
      </c>
      <c r="J327" s="158">
        <v>0</v>
      </c>
      <c r="K327" s="158">
        <v>12185.48</v>
      </c>
      <c r="L327" s="160"/>
      <c r="M327" s="161"/>
      <c r="N327" s="161"/>
      <c r="O327" s="162"/>
      <c r="P327" s="178"/>
      <c r="Q327" s="178"/>
      <c r="R327" s="178"/>
      <c r="S327" s="178"/>
      <c r="T327" s="179"/>
      <c r="U327" s="180"/>
      <c r="V327" s="180"/>
      <c r="W327" s="180"/>
    </row>
    <row r="328" spans="1:23" s="153" customFormat="1" ht="93.75" x14ac:dyDescent="0.25">
      <c r="A328" s="154">
        <v>71584085</v>
      </c>
      <c r="B328" s="155" t="s">
        <v>389</v>
      </c>
      <c r="C328" s="156" t="s">
        <v>1043</v>
      </c>
      <c r="D328" s="155" t="s">
        <v>1044</v>
      </c>
      <c r="E328" s="157" t="s">
        <v>1045</v>
      </c>
      <c r="F328" s="158">
        <v>120339.41</v>
      </c>
      <c r="G328" s="158">
        <v>84237.59</v>
      </c>
      <c r="H328" s="159">
        <v>36101.82</v>
      </c>
      <c r="I328" s="158">
        <v>0</v>
      </c>
      <c r="J328" s="158">
        <v>0</v>
      </c>
      <c r="K328" s="158">
        <v>120339.41</v>
      </c>
      <c r="L328" s="160"/>
      <c r="M328" s="161"/>
      <c r="N328" s="161"/>
      <c r="O328" s="162"/>
      <c r="P328" s="178"/>
      <c r="Q328" s="178"/>
      <c r="R328" s="178"/>
      <c r="S328" s="178"/>
      <c r="T328" s="179"/>
      <c r="U328" s="180"/>
      <c r="V328" s="180"/>
      <c r="W328" s="180"/>
    </row>
    <row r="329" spans="1:23" s="153" customFormat="1" ht="75" x14ac:dyDescent="0.25">
      <c r="A329" s="154">
        <v>71582496</v>
      </c>
      <c r="B329" s="155" t="s">
        <v>217</v>
      </c>
      <c r="C329" s="156">
        <v>5128</v>
      </c>
      <c r="D329" s="155" t="s">
        <v>1046</v>
      </c>
      <c r="E329" s="157" t="s">
        <v>1047</v>
      </c>
      <c r="F329" s="158">
        <v>340462.99</v>
      </c>
      <c r="G329" s="158">
        <v>238324.09</v>
      </c>
      <c r="H329" s="159">
        <v>102138.9</v>
      </c>
      <c r="I329" s="158">
        <v>0</v>
      </c>
      <c r="J329" s="158">
        <v>0</v>
      </c>
      <c r="K329" s="158">
        <v>340462.99</v>
      </c>
      <c r="L329" s="160"/>
      <c r="M329" s="161"/>
      <c r="N329" s="161"/>
      <c r="O329" s="162"/>
      <c r="P329" s="178"/>
      <c r="Q329" s="178"/>
      <c r="R329" s="178"/>
      <c r="S329" s="178"/>
      <c r="T329" s="179"/>
      <c r="U329" s="180"/>
      <c r="V329" s="180"/>
      <c r="W329" s="180"/>
    </row>
    <row r="330" spans="1:23" s="153" customFormat="1" ht="93.75" x14ac:dyDescent="0.25">
      <c r="A330" s="154">
        <v>71584033</v>
      </c>
      <c r="B330" s="155" t="s">
        <v>220</v>
      </c>
      <c r="C330" s="156">
        <v>1111</v>
      </c>
      <c r="D330" s="155" t="s">
        <v>220</v>
      </c>
      <c r="E330" s="157" t="s">
        <v>1048</v>
      </c>
      <c r="F330" s="158">
        <v>100506.94</v>
      </c>
      <c r="G330" s="158">
        <v>70354.86</v>
      </c>
      <c r="H330" s="159">
        <v>30152.080000000002</v>
      </c>
      <c r="I330" s="158">
        <v>3000</v>
      </c>
      <c r="J330" s="158">
        <v>0</v>
      </c>
      <c r="K330" s="158">
        <v>103506.94</v>
      </c>
      <c r="L330" s="160"/>
      <c r="M330" s="161"/>
      <c r="N330" s="161"/>
      <c r="O330" s="162"/>
      <c r="P330" s="178"/>
      <c r="Q330" s="178"/>
      <c r="R330" s="178"/>
      <c r="S330" s="178"/>
      <c r="T330" s="179"/>
      <c r="U330" s="180"/>
      <c r="V330" s="180"/>
      <c r="W330" s="180"/>
    </row>
    <row r="331" spans="1:23" s="153" customFormat="1" ht="56.25" x14ac:dyDescent="0.25">
      <c r="A331" s="154">
        <v>71582218</v>
      </c>
      <c r="B331" s="155" t="s">
        <v>224</v>
      </c>
      <c r="C331" s="156" t="s">
        <v>1049</v>
      </c>
      <c r="D331" s="155" t="s">
        <v>1050</v>
      </c>
      <c r="E331" s="157" t="s">
        <v>1051</v>
      </c>
      <c r="F331" s="158">
        <v>10756.59</v>
      </c>
      <c r="G331" s="158">
        <v>7529.61</v>
      </c>
      <c r="H331" s="159">
        <v>3226.98</v>
      </c>
      <c r="I331" s="158">
        <v>0</v>
      </c>
      <c r="J331" s="158">
        <v>0</v>
      </c>
      <c r="K331" s="158">
        <v>10756.59</v>
      </c>
      <c r="L331" s="160"/>
      <c r="M331" s="161"/>
      <c r="N331" s="161"/>
      <c r="O331" s="162"/>
      <c r="P331" s="178"/>
      <c r="Q331" s="178"/>
      <c r="R331" s="178"/>
      <c r="S331" s="178"/>
      <c r="T331" s="179"/>
      <c r="U331" s="180"/>
      <c r="V331" s="180"/>
      <c r="W331" s="180"/>
    </row>
    <row r="332" spans="1:23" s="153" customFormat="1" ht="112.5" x14ac:dyDescent="0.25">
      <c r="A332" s="154">
        <v>71583612</v>
      </c>
      <c r="B332" s="155" t="s">
        <v>402</v>
      </c>
      <c r="C332" s="156">
        <v>4783</v>
      </c>
      <c r="D332" s="155" t="s">
        <v>1052</v>
      </c>
      <c r="E332" s="157" t="s">
        <v>1053</v>
      </c>
      <c r="F332" s="158">
        <v>10420</v>
      </c>
      <c r="G332" s="158">
        <v>7294</v>
      </c>
      <c r="H332" s="159">
        <v>3126</v>
      </c>
      <c r="I332" s="158">
        <v>0</v>
      </c>
      <c r="J332" s="158">
        <v>0</v>
      </c>
      <c r="K332" s="158">
        <v>10420</v>
      </c>
      <c r="L332" s="160"/>
      <c r="M332" s="161"/>
      <c r="N332" s="161"/>
      <c r="O332" s="162"/>
      <c r="P332" s="178"/>
      <c r="Q332" s="178"/>
      <c r="R332" s="178"/>
      <c r="S332" s="178"/>
      <c r="T332" s="179"/>
      <c r="U332" s="180"/>
      <c r="V332" s="180"/>
      <c r="W332" s="180"/>
    </row>
    <row r="333" spans="1:23" s="153" customFormat="1" ht="131.25" x14ac:dyDescent="0.25">
      <c r="A333" s="154">
        <v>71584090</v>
      </c>
      <c r="B333" s="155" t="s">
        <v>405</v>
      </c>
      <c r="C333" s="156" t="s">
        <v>1054</v>
      </c>
      <c r="D333" s="155" t="s">
        <v>1055</v>
      </c>
      <c r="E333" s="157" t="s">
        <v>1056</v>
      </c>
      <c r="F333" s="158">
        <v>23866.2</v>
      </c>
      <c r="G333" s="158">
        <v>16706.34</v>
      </c>
      <c r="H333" s="159">
        <v>7159.86</v>
      </c>
      <c r="I333" s="158">
        <v>17133.8</v>
      </c>
      <c r="J333" s="158">
        <v>4000</v>
      </c>
      <c r="K333" s="158">
        <v>45000</v>
      </c>
      <c r="L333" s="160"/>
      <c r="M333" s="161"/>
      <c r="N333" s="161"/>
      <c r="O333" s="162"/>
      <c r="P333" s="178"/>
      <c r="Q333" s="178"/>
      <c r="R333" s="178"/>
      <c r="S333" s="178"/>
      <c r="T333" s="179"/>
      <c r="U333" s="180"/>
      <c r="V333" s="180"/>
      <c r="W333" s="180"/>
    </row>
    <row r="334" spans="1:23" s="153" customFormat="1" ht="93.75" x14ac:dyDescent="0.25">
      <c r="A334" s="154">
        <v>71583442</v>
      </c>
      <c r="B334" s="155" t="s">
        <v>414</v>
      </c>
      <c r="C334" s="156">
        <v>4535</v>
      </c>
      <c r="D334" s="155" t="s">
        <v>1057</v>
      </c>
      <c r="E334" s="157" t="s">
        <v>1058</v>
      </c>
      <c r="F334" s="158">
        <v>11092.74</v>
      </c>
      <c r="G334" s="158">
        <v>7764.92</v>
      </c>
      <c r="H334" s="159">
        <v>3327.82</v>
      </c>
      <c r="I334" s="158">
        <v>2999.26</v>
      </c>
      <c r="J334" s="158">
        <v>0</v>
      </c>
      <c r="K334" s="158">
        <v>14092</v>
      </c>
      <c r="L334" s="160"/>
      <c r="M334" s="161"/>
      <c r="N334" s="161"/>
      <c r="O334" s="162"/>
      <c r="P334" s="178"/>
      <c r="Q334" s="178"/>
      <c r="R334" s="178"/>
      <c r="S334" s="178"/>
      <c r="T334" s="179"/>
      <c r="U334" s="180"/>
      <c r="V334" s="180"/>
      <c r="W334" s="180"/>
    </row>
    <row r="335" spans="1:23" s="153" customFormat="1" ht="131.25" x14ac:dyDescent="0.25">
      <c r="A335" s="154">
        <v>71584889</v>
      </c>
      <c r="B335" s="155" t="s">
        <v>414</v>
      </c>
      <c r="C335" s="156">
        <v>4535</v>
      </c>
      <c r="D335" s="155" t="s">
        <v>1059</v>
      </c>
      <c r="E335" s="157" t="s">
        <v>1060</v>
      </c>
      <c r="F335" s="158">
        <v>350000</v>
      </c>
      <c r="G335" s="158">
        <v>245000</v>
      </c>
      <c r="H335" s="159">
        <v>105000</v>
      </c>
      <c r="I335" s="158">
        <v>350000</v>
      </c>
      <c r="J335" s="158">
        <v>0</v>
      </c>
      <c r="K335" s="158">
        <v>700000</v>
      </c>
      <c r="L335" s="160"/>
      <c r="M335" s="161"/>
      <c r="N335" s="161"/>
      <c r="O335" s="162"/>
      <c r="P335" s="178"/>
      <c r="Q335" s="178"/>
      <c r="R335" s="178"/>
      <c r="S335" s="178"/>
      <c r="T335" s="179"/>
      <c r="U335" s="180"/>
      <c r="V335" s="180"/>
      <c r="W335" s="180"/>
    </row>
    <row r="336" spans="1:23" s="153" customFormat="1" ht="75" x14ac:dyDescent="0.25">
      <c r="A336" s="154">
        <v>71583963</v>
      </c>
      <c r="B336" s="155" t="s">
        <v>417</v>
      </c>
      <c r="C336" s="156">
        <v>4269</v>
      </c>
      <c r="D336" s="155" t="s">
        <v>1061</v>
      </c>
      <c r="E336" s="157" t="s">
        <v>1062</v>
      </c>
      <c r="F336" s="158">
        <v>8831.36</v>
      </c>
      <c r="G336" s="158">
        <v>6181.95</v>
      </c>
      <c r="H336" s="159">
        <v>2649.41</v>
      </c>
      <c r="I336" s="158">
        <v>14427.43</v>
      </c>
      <c r="J336" s="158">
        <v>0</v>
      </c>
      <c r="K336" s="158">
        <v>23258.79</v>
      </c>
      <c r="L336" s="160"/>
      <c r="M336" s="161"/>
      <c r="N336" s="161"/>
      <c r="O336" s="162"/>
      <c r="P336" s="178"/>
      <c r="Q336" s="178"/>
      <c r="R336" s="178"/>
      <c r="S336" s="178"/>
      <c r="T336" s="179"/>
      <c r="U336" s="180"/>
      <c r="V336" s="180"/>
      <c r="W336" s="180"/>
    </row>
    <row r="337" spans="1:23" s="153" customFormat="1" ht="56.25" x14ac:dyDescent="0.25">
      <c r="A337" s="154">
        <v>71583964</v>
      </c>
      <c r="B337" s="155" t="s">
        <v>417</v>
      </c>
      <c r="C337" s="156">
        <v>4269</v>
      </c>
      <c r="D337" s="155" t="s">
        <v>1061</v>
      </c>
      <c r="E337" s="157" t="s">
        <v>1063</v>
      </c>
      <c r="F337" s="158">
        <v>24075.61</v>
      </c>
      <c r="G337" s="158">
        <v>16852.93</v>
      </c>
      <c r="H337" s="159">
        <v>7222.68</v>
      </c>
      <c r="I337" s="158">
        <v>18993.47</v>
      </c>
      <c r="J337" s="158">
        <v>0</v>
      </c>
      <c r="K337" s="158">
        <v>43069.08</v>
      </c>
      <c r="L337" s="160"/>
      <c r="M337" s="161"/>
      <c r="N337" s="161"/>
      <c r="O337" s="162"/>
      <c r="P337" s="178"/>
      <c r="Q337" s="178"/>
      <c r="R337" s="178"/>
      <c r="S337" s="178"/>
      <c r="T337" s="179"/>
      <c r="U337" s="180"/>
      <c r="V337" s="180"/>
      <c r="W337" s="180"/>
    </row>
    <row r="338" spans="1:23" s="153" customFormat="1" ht="112.5" x14ac:dyDescent="0.25">
      <c r="A338" s="154">
        <v>71583480</v>
      </c>
      <c r="B338" s="155" t="s">
        <v>419</v>
      </c>
      <c r="C338" s="156">
        <v>5227</v>
      </c>
      <c r="D338" s="155" t="s">
        <v>1064</v>
      </c>
      <c r="E338" s="157" t="s">
        <v>1065</v>
      </c>
      <c r="F338" s="158">
        <v>77985.320000000007</v>
      </c>
      <c r="G338" s="158">
        <v>54589.72</v>
      </c>
      <c r="H338" s="159">
        <v>23395.599999999999</v>
      </c>
      <c r="I338" s="158">
        <v>0</v>
      </c>
      <c r="J338" s="158">
        <v>0</v>
      </c>
      <c r="K338" s="158">
        <v>77985.320000000007</v>
      </c>
      <c r="L338" s="160"/>
      <c r="M338" s="161"/>
      <c r="N338" s="161"/>
      <c r="O338" s="162"/>
      <c r="P338" s="178"/>
      <c r="Q338" s="178"/>
      <c r="R338" s="178"/>
      <c r="S338" s="178"/>
      <c r="T338" s="179"/>
      <c r="U338" s="180"/>
      <c r="V338" s="180"/>
      <c r="W338" s="180"/>
    </row>
    <row r="339" spans="1:23" s="153" customFormat="1" ht="112.5" x14ac:dyDescent="0.25">
      <c r="A339" s="154">
        <v>71583454</v>
      </c>
      <c r="B339" s="155" t="s">
        <v>420</v>
      </c>
      <c r="C339" s="156">
        <v>5118</v>
      </c>
      <c r="D339" s="155" t="s">
        <v>1066</v>
      </c>
      <c r="E339" s="157" t="s">
        <v>1067</v>
      </c>
      <c r="F339" s="158">
        <v>25864.85</v>
      </c>
      <c r="G339" s="158">
        <v>18105.39</v>
      </c>
      <c r="H339" s="159">
        <v>7759.46</v>
      </c>
      <c r="I339" s="158">
        <v>0</v>
      </c>
      <c r="J339" s="158">
        <v>0</v>
      </c>
      <c r="K339" s="158">
        <v>25864.85</v>
      </c>
      <c r="L339" s="160"/>
      <c r="M339" s="161"/>
      <c r="N339" s="161"/>
      <c r="O339" s="162"/>
      <c r="P339" s="178"/>
      <c r="Q339" s="178"/>
      <c r="R339" s="178"/>
      <c r="S339" s="178"/>
      <c r="T339" s="179"/>
      <c r="U339" s="180"/>
      <c r="V339" s="180"/>
      <c r="W339" s="180"/>
    </row>
    <row r="340" spans="1:23" s="153" customFormat="1" ht="112.5" x14ac:dyDescent="0.25">
      <c r="A340" s="154">
        <v>71583455</v>
      </c>
      <c r="B340" s="155" t="s">
        <v>420</v>
      </c>
      <c r="C340" s="156">
        <v>5118</v>
      </c>
      <c r="D340" s="155" t="s">
        <v>1066</v>
      </c>
      <c r="E340" s="157" t="s">
        <v>1068</v>
      </c>
      <c r="F340" s="158">
        <v>104435.15</v>
      </c>
      <c r="G340" s="158">
        <v>73104.61</v>
      </c>
      <c r="H340" s="159">
        <v>31330.54</v>
      </c>
      <c r="I340" s="158">
        <v>0</v>
      </c>
      <c r="J340" s="158">
        <v>0</v>
      </c>
      <c r="K340" s="158">
        <v>104435.15</v>
      </c>
      <c r="L340" s="160"/>
      <c r="M340" s="161"/>
      <c r="N340" s="161"/>
      <c r="O340" s="162"/>
      <c r="P340" s="178"/>
      <c r="Q340" s="178"/>
      <c r="R340" s="178"/>
      <c r="S340" s="178"/>
      <c r="T340" s="179"/>
      <c r="U340" s="180"/>
      <c r="V340" s="180"/>
      <c r="W340" s="180"/>
    </row>
  </sheetData>
  <sheetProtection autoFilter="0"/>
  <autoFilter ref="A7:K340"/>
  <conditionalFormatting sqref="L7">
    <cfRule type="duplicateValues" dxfId="14" priority="2"/>
  </conditionalFormatting>
  <conditionalFormatting sqref="L187:L196 L294 L314:L315 L325 L278 L296">
    <cfRule type="duplicateValues" dxfId="13" priority="1"/>
  </conditionalFormatting>
  <printOptions horizontalCentered="1"/>
  <pageMargins left="0.51181102362204722" right="0.51181102362204722" top="0.78740157480314965" bottom="0.39370078740157483" header="0.31496062992125984" footer="0.19685039370078741"/>
  <pageSetup paperSize="9" scale="47"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DQ150"/>
  <sheetViews>
    <sheetView showGridLines="0" zoomScale="80" zoomScaleNormal="80" workbookViewId="0">
      <pane ySplit="1" topLeftCell="A77" activePane="bottomLeft" state="frozen"/>
      <selection activeCell="C1" sqref="C1"/>
      <selection pane="bottomLeft" activeCell="H88" sqref="H88"/>
    </sheetView>
  </sheetViews>
  <sheetFormatPr baseColWidth="10" defaultColWidth="11.42578125" defaultRowHeight="15" x14ac:dyDescent="0.25"/>
  <cols>
    <col min="1" max="1" width="1.5703125" style="50" customWidth="1"/>
    <col min="2" max="2" width="28.28515625" style="86" customWidth="1"/>
    <col min="3" max="3" width="69.85546875" style="86" customWidth="1"/>
    <col min="4" max="4" width="14.28515625" style="87" customWidth="1"/>
    <col min="5" max="5" width="14.140625" style="88" customWidth="1"/>
    <col min="6" max="6" width="11.7109375" style="88" customWidth="1"/>
    <col min="7" max="7" width="14.28515625" style="89" customWidth="1"/>
    <col min="8" max="8" width="26.42578125" style="90" customWidth="1"/>
    <col min="9" max="9" width="16.5703125" style="91" customWidth="1"/>
    <col min="10" max="10" width="22.28515625" style="91" customWidth="1"/>
    <col min="11" max="11" width="21.140625" style="32" customWidth="1"/>
    <col min="12" max="12" width="23" style="32" customWidth="1"/>
    <col min="13" max="14" width="11.42578125" style="32"/>
    <col min="15" max="15" width="12.42578125" style="32" bestFit="1" customWidth="1"/>
    <col min="16" max="16" width="14.28515625" style="32" customWidth="1"/>
    <col min="17" max="16384" width="11.42578125" style="32"/>
  </cols>
  <sheetData>
    <row r="1" spans="1:17" s="20" customFormat="1" ht="80.25" customHeight="1" x14ac:dyDescent="0.25">
      <c r="A1" s="15"/>
      <c r="B1" s="16" t="s">
        <v>256</v>
      </c>
      <c r="C1" s="16" t="s">
        <v>257</v>
      </c>
      <c r="D1" s="16" t="s">
        <v>39</v>
      </c>
      <c r="E1" s="17" t="s">
        <v>258</v>
      </c>
      <c r="F1" s="17" t="s">
        <v>259</v>
      </c>
      <c r="G1" s="17" t="s">
        <v>39</v>
      </c>
      <c r="H1" s="18" t="s">
        <v>260</v>
      </c>
      <c r="I1" s="19" t="s">
        <v>261</v>
      </c>
      <c r="J1" s="19" t="s">
        <v>262</v>
      </c>
      <c r="K1" s="19" t="s">
        <v>263</v>
      </c>
      <c r="L1" s="19" t="s">
        <v>264</v>
      </c>
      <c r="M1" s="92" t="s">
        <v>425</v>
      </c>
      <c r="N1" s="93" t="s">
        <v>426</v>
      </c>
    </row>
    <row r="2" spans="1:17" s="20" customFormat="1" x14ac:dyDescent="0.25">
      <c r="A2" s="15"/>
      <c r="B2" s="18"/>
      <c r="C2" s="21" t="s">
        <v>38</v>
      </c>
      <c r="D2" s="22"/>
      <c r="E2" s="18"/>
      <c r="F2" s="18"/>
      <c r="G2" s="18"/>
      <c r="H2" s="18"/>
      <c r="I2" s="19"/>
      <c r="J2" s="19"/>
      <c r="K2" s="23"/>
      <c r="L2" s="23"/>
      <c r="M2" s="92"/>
      <c r="N2" s="94"/>
    </row>
    <row r="3" spans="1:17" s="20" customFormat="1" ht="18.75" customHeight="1" x14ac:dyDescent="0.25">
      <c r="A3" s="15"/>
      <c r="B3" s="116" t="s">
        <v>449</v>
      </c>
      <c r="C3" s="24" t="s">
        <v>40</v>
      </c>
      <c r="D3" s="25" t="s">
        <v>41</v>
      </c>
      <c r="E3" s="26" t="s">
        <v>265</v>
      </c>
      <c r="F3" s="27" t="s">
        <v>266</v>
      </c>
      <c r="G3" s="27">
        <v>6434000</v>
      </c>
      <c r="H3" s="27" t="s">
        <v>267</v>
      </c>
      <c r="I3" s="28">
        <v>3.8938341899940312</v>
      </c>
      <c r="J3" s="28">
        <v>2173764.0872376878</v>
      </c>
      <c r="K3" s="29">
        <v>931613.18580734357</v>
      </c>
      <c r="L3" s="29">
        <v>3105377.27</v>
      </c>
      <c r="M3" s="92">
        <f>J3/L3</f>
        <v>0.69999999943249658</v>
      </c>
      <c r="N3" s="94">
        <f>K3/L3</f>
        <v>0.30000000154807072</v>
      </c>
      <c r="O3" s="140"/>
      <c r="P3" s="141"/>
      <c r="Q3" s="141"/>
    </row>
    <row r="4" spans="1:17" x14ac:dyDescent="0.25">
      <c r="A4" s="30">
        <v>14</v>
      </c>
      <c r="B4" s="116" t="s">
        <v>449</v>
      </c>
      <c r="C4" s="24" t="s">
        <v>42</v>
      </c>
      <c r="D4" s="25" t="s">
        <v>43</v>
      </c>
      <c r="E4" s="26" t="s">
        <v>265</v>
      </c>
      <c r="F4" s="27" t="s">
        <v>268</v>
      </c>
      <c r="G4" s="27">
        <v>6532000</v>
      </c>
      <c r="H4" s="27" t="s">
        <v>269</v>
      </c>
      <c r="I4" s="28">
        <v>3.979714961718646</v>
      </c>
      <c r="J4" s="28">
        <v>2221707.715099128</v>
      </c>
      <c r="K4" s="29">
        <v>952160.45501350472</v>
      </c>
      <c r="L4" s="29">
        <v>3173868.17</v>
      </c>
      <c r="M4" s="92">
        <f t="shared" ref="M4:M69" si="0">J4/L4</f>
        <v>0.69999999877094077</v>
      </c>
      <c r="N4" s="94">
        <f t="shared" ref="N4:N69" si="1">K4/L4</f>
        <v>0.30000000126454679</v>
      </c>
      <c r="O4" s="140"/>
      <c r="P4" s="141"/>
      <c r="Q4" s="141"/>
    </row>
    <row r="5" spans="1:17" s="39" customFormat="1" x14ac:dyDescent="0.25">
      <c r="A5" s="33"/>
      <c r="B5" s="117" t="s">
        <v>449</v>
      </c>
      <c r="C5" s="34" t="s">
        <v>44</v>
      </c>
      <c r="D5" s="35"/>
      <c r="E5" s="36" t="s">
        <v>265</v>
      </c>
      <c r="F5" s="37" t="s">
        <v>270</v>
      </c>
      <c r="G5" s="37"/>
      <c r="H5" s="37" t="s">
        <v>44</v>
      </c>
      <c r="I5" s="38">
        <v>1.6317346627676796E-2</v>
      </c>
      <c r="J5" s="38">
        <v>9109.2892936735934</v>
      </c>
      <c r="K5" s="118">
        <v>3903.9811491706064</v>
      </c>
      <c r="L5" s="118">
        <v>13013.27</v>
      </c>
      <c r="M5" s="92">
        <f t="shared" si="0"/>
        <v>0.70000002256724048</v>
      </c>
      <c r="N5" s="94">
        <f t="shared" si="1"/>
        <v>0.30000001146296096</v>
      </c>
      <c r="O5" s="140"/>
      <c r="P5" s="141"/>
      <c r="Q5" s="141"/>
    </row>
    <row r="6" spans="1:17" x14ac:dyDescent="0.25">
      <c r="A6" s="30">
        <v>13</v>
      </c>
      <c r="B6" s="116" t="s">
        <v>449</v>
      </c>
      <c r="C6" s="24" t="s">
        <v>45</v>
      </c>
      <c r="D6" s="25" t="s">
        <v>46</v>
      </c>
      <c r="E6" s="26" t="s">
        <v>265</v>
      </c>
      <c r="F6" s="27" t="s">
        <v>271</v>
      </c>
      <c r="G6" s="27">
        <v>6191000</v>
      </c>
      <c r="H6" s="27" t="s">
        <v>272</v>
      </c>
      <c r="I6" s="28">
        <v>0.23960735311167505</v>
      </c>
      <c r="J6" s="28">
        <v>133762.72173341748</v>
      </c>
      <c r="K6" s="29">
        <v>57326.88108518943</v>
      </c>
      <c r="L6" s="29">
        <v>191089.6</v>
      </c>
      <c r="M6" s="92">
        <f t="shared" si="0"/>
        <v>0.70000000907122872</v>
      </c>
      <c r="N6" s="94">
        <f t="shared" si="1"/>
        <v>0.30000000567895602</v>
      </c>
      <c r="O6" s="140"/>
      <c r="P6" s="141"/>
      <c r="Q6" s="141"/>
    </row>
    <row r="7" spans="1:17" x14ac:dyDescent="0.25">
      <c r="A7" s="30">
        <v>12</v>
      </c>
      <c r="B7" s="116" t="s">
        <v>449</v>
      </c>
      <c r="C7" s="24" t="s">
        <v>47</v>
      </c>
      <c r="D7" s="25" t="s">
        <v>48</v>
      </c>
      <c r="E7" s="26" t="s">
        <v>265</v>
      </c>
      <c r="F7" s="26" t="s">
        <v>273</v>
      </c>
      <c r="G7" s="26">
        <v>6431000</v>
      </c>
      <c r="H7" s="26" t="s">
        <v>47</v>
      </c>
      <c r="I7" s="28">
        <v>4.0290964054602991</v>
      </c>
      <c r="J7" s="28">
        <v>2249275.3011194556</v>
      </c>
      <c r="K7" s="29">
        <v>963975.1348070472</v>
      </c>
      <c r="L7" s="29">
        <v>3213250.44</v>
      </c>
      <c r="M7" s="92">
        <f t="shared" si="0"/>
        <v>0.69999999785869649</v>
      </c>
      <c r="N7" s="94">
        <f t="shared" si="1"/>
        <v>0.30000000087358497</v>
      </c>
      <c r="O7" s="140"/>
      <c r="P7" s="141"/>
      <c r="Q7" s="141"/>
    </row>
    <row r="8" spans="1:17" x14ac:dyDescent="0.25">
      <c r="A8" s="30">
        <v>11</v>
      </c>
      <c r="B8" s="116" t="s">
        <v>449</v>
      </c>
      <c r="C8" s="24" t="s">
        <v>49</v>
      </c>
      <c r="D8" s="25" t="s">
        <v>50</v>
      </c>
      <c r="E8" s="26" t="s">
        <v>265</v>
      </c>
      <c r="F8" s="26" t="s">
        <v>274</v>
      </c>
      <c r="G8" s="26">
        <v>6432000</v>
      </c>
      <c r="H8" s="26" t="s">
        <v>49</v>
      </c>
      <c r="I8" s="28">
        <v>4.7255894641469247</v>
      </c>
      <c r="J8" s="28">
        <v>2638098.1230757339</v>
      </c>
      <c r="K8" s="29">
        <v>1130613.4880690137</v>
      </c>
      <c r="L8" s="29">
        <v>3768711.61</v>
      </c>
      <c r="M8" s="92">
        <f t="shared" si="0"/>
        <v>0.69999999895872478</v>
      </c>
      <c r="N8" s="94">
        <f t="shared" si="1"/>
        <v>0.30000000134502564</v>
      </c>
      <c r="O8" s="140"/>
      <c r="P8" s="141"/>
      <c r="Q8" s="141"/>
    </row>
    <row r="9" spans="1:17" x14ac:dyDescent="0.25">
      <c r="A9" s="30">
        <v>10</v>
      </c>
      <c r="B9" s="116" t="s">
        <v>449</v>
      </c>
      <c r="C9" s="24" t="s">
        <v>51</v>
      </c>
      <c r="D9" s="25" t="s">
        <v>52</v>
      </c>
      <c r="E9" s="26" t="s">
        <v>265</v>
      </c>
      <c r="F9" s="26" t="s">
        <v>275</v>
      </c>
      <c r="G9" s="26">
        <v>6631000</v>
      </c>
      <c r="H9" s="26" t="s">
        <v>51</v>
      </c>
      <c r="I9" s="28">
        <v>2.4016557812788504</v>
      </c>
      <c r="J9" s="28">
        <v>1340743.5531451683</v>
      </c>
      <c r="K9" s="29">
        <v>574604.38335029478</v>
      </c>
      <c r="L9" s="29">
        <v>1915347.94</v>
      </c>
      <c r="M9" s="92">
        <f t="shared" si="0"/>
        <v>0.69999999746530039</v>
      </c>
      <c r="N9" s="94">
        <f t="shared" si="1"/>
        <v>0.30000000070498667</v>
      </c>
      <c r="O9" s="140"/>
      <c r="P9" s="141"/>
      <c r="Q9" s="141"/>
    </row>
    <row r="10" spans="1:17" x14ac:dyDescent="0.25">
      <c r="A10" s="30">
        <v>36</v>
      </c>
      <c r="B10" s="116" t="s">
        <v>449</v>
      </c>
      <c r="C10" s="24" t="s">
        <v>53</v>
      </c>
      <c r="D10" s="25" t="s">
        <v>54</v>
      </c>
      <c r="E10" s="26" t="s">
        <v>265</v>
      </c>
      <c r="F10" s="27" t="s">
        <v>276</v>
      </c>
      <c r="G10" s="27">
        <v>6531000</v>
      </c>
      <c r="H10" s="27" t="s">
        <v>53</v>
      </c>
      <c r="I10" s="28">
        <v>2.6507100192802331</v>
      </c>
      <c r="J10" s="28">
        <v>1479780.0739433444</v>
      </c>
      <c r="K10" s="29">
        <v>634191.46404816187</v>
      </c>
      <c r="L10" s="29">
        <v>2113971.54</v>
      </c>
      <c r="M10" s="92">
        <f t="shared" si="0"/>
        <v>0.69999999808102642</v>
      </c>
      <c r="N10" s="94">
        <f t="shared" si="1"/>
        <v>0.3000000009688692</v>
      </c>
      <c r="O10" s="140"/>
      <c r="P10" s="141"/>
      <c r="Q10" s="141"/>
    </row>
    <row r="11" spans="1:17" x14ac:dyDescent="0.25">
      <c r="A11" s="30">
        <v>22</v>
      </c>
      <c r="B11" s="116" t="s">
        <v>449</v>
      </c>
      <c r="C11" s="24" t="s">
        <v>55</v>
      </c>
      <c r="D11" s="25" t="s">
        <v>56</v>
      </c>
      <c r="E11" s="26" t="s">
        <v>265</v>
      </c>
      <c r="F11" s="26" t="s">
        <v>277</v>
      </c>
      <c r="G11" s="26">
        <v>6433000</v>
      </c>
      <c r="H11" s="26" t="s">
        <v>55</v>
      </c>
      <c r="I11" s="28">
        <v>3.1303541293622064</v>
      </c>
      <c r="J11" s="28">
        <v>1747545.2355494865</v>
      </c>
      <c r="K11" s="29">
        <v>748947.96256457164</v>
      </c>
      <c r="L11" s="29">
        <v>2496493.2000000002</v>
      </c>
      <c r="M11" s="92">
        <f t="shared" si="0"/>
        <v>0.69999999821729386</v>
      </c>
      <c r="N11" s="94">
        <f t="shared" si="1"/>
        <v>0.30000000102726959</v>
      </c>
      <c r="O11" s="140"/>
      <c r="P11" s="141"/>
      <c r="Q11" s="141"/>
    </row>
    <row r="12" spans="1:17" x14ac:dyDescent="0.25">
      <c r="A12" s="30">
        <v>28</v>
      </c>
      <c r="B12" s="116" t="s">
        <v>449</v>
      </c>
      <c r="C12" s="24" t="s">
        <v>57</v>
      </c>
      <c r="D12" s="25" t="s">
        <v>58</v>
      </c>
      <c r="E12" s="26" t="s">
        <v>265</v>
      </c>
      <c r="F12" s="27" t="s">
        <v>278</v>
      </c>
      <c r="G12" s="27">
        <v>6632000</v>
      </c>
      <c r="H12" s="27" t="s">
        <v>57</v>
      </c>
      <c r="I12" s="28">
        <v>1.8017785907824169</v>
      </c>
      <c r="J12" s="28">
        <v>1005857.3125330105</v>
      </c>
      <c r="K12" s="29">
        <v>431081.70794525958</v>
      </c>
      <c r="L12" s="29">
        <v>1436939.02</v>
      </c>
      <c r="M12" s="92">
        <f t="shared" si="0"/>
        <v>0.69999999897908716</v>
      </c>
      <c r="N12" s="94">
        <f t="shared" si="1"/>
        <v>0.30000000135375232</v>
      </c>
      <c r="O12" s="140"/>
      <c r="P12" s="141"/>
      <c r="Q12" s="141"/>
    </row>
    <row r="13" spans="1:17" x14ac:dyDescent="0.25">
      <c r="A13" s="30">
        <v>9</v>
      </c>
      <c r="B13" s="116" t="s">
        <v>449</v>
      </c>
      <c r="C13" s="24" t="s">
        <v>59</v>
      </c>
      <c r="D13" s="25" t="s">
        <v>60</v>
      </c>
      <c r="E13" s="26" t="s">
        <v>265</v>
      </c>
      <c r="F13" s="27" t="s">
        <v>279</v>
      </c>
      <c r="G13" s="27">
        <v>6633000</v>
      </c>
      <c r="H13" s="27" t="s">
        <v>59</v>
      </c>
      <c r="I13" s="28">
        <v>3.459706888926104</v>
      </c>
      <c r="J13" s="28">
        <v>1931409.0483981092</v>
      </c>
      <c r="K13" s="29">
        <v>827746.73997019941</v>
      </c>
      <c r="L13" s="29">
        <v>2759155.79</v>
      </c>
      <c r="M13" s="92">
        <f t="shared" si="0"/>
        <v>0.69999999833213811</v>
      </c>
      <c r="N13" s="94">
        <f t="shared" si="1"/>
        <v>0.3000000010764885</v>
      </c>
      <c r="O13" s="140"/>
      <c r="P13" s="141"/>
      <c r="Q13" s="141"/>
    </row>
    <row r="14" spans="1:17" x14ac:dyDescent="0.25">
      <c r="A14" s="30">
        <v>35</v>
      </c>
      <c r="B14" s="116" t="s">
        <v>449</v>
      </c>
      <c r="C14" s="24" t="s">
        <v>61</v>
      </c>
      <c r="D14" s="25" t="s">
        <v>62</v>
      </c>
      <c r="E14" s="26" t="s">
        <v>265</v>
      </c>
      <c r="F14" s="27" t="s">
        <v>280</v>
      </c>
      <c r="G14" s="27">
        <v>6533000</v>
      </c>
      <c r="H14" s="27" t="s">
        <v>61</v>
      </c>
      <c r="I14" s="28">
        <v>2.6193635376007487</v>
      </c>
      <c r="J14" s="28">
        <v>1462280.6497739188</v>
      </c>
      <c r="K14" s="29">
        <v>626691.71078791318</v>
      </c>
      <c r="L14" s="29">
        <v>2088972.36</v>
      </c>
      <c r="M14" s="92">
        <f t="shared" si="0"/>
        <v>0.69999999893436538</v>
      </c>
      <c r="N14" s="94">
        <f t="shared" si="1"/>
        <v>0.30000000133458593</v>
      </c>
      <c r="O14" s="140"/>
      <c r="P14" s="141"/>
      <c r="Q14" s="141"/>
    </row>
    <row r="15" spans="1:17" x14ac:dyDescent="0.25">
      <c r="A15" s="30">
        <v>21</v>
      </c>
      <c r="B15" s="116" t="s">
        <v>449</v>
      </c>
      <c r="C15" s="24" t="s">
        <v>63</v>
      </c>
      <c r="D15" s="25" t="s">
        <v>64</v>
      </c>
      <c r="E15" s="26" t="s">
        <v>265</v>
      </c>
      <c r="F15" s="27" t="s">
        <v>281</v>
      </c>
      <c r="G15" s="27">
        <v>6534000</v>
      </c>
      <c r="H15" s="27" t="s">
        <v>63</v>
      </c>
      <c r="I15" s="28">
        <v>2.6726096160700101</v>
      </c>
      <c r="J15" s="28">
        <v>1492005.6990480116</v>
      </c>
      <c r="K15" s="29">
        <v>639431.017695733</v>
      </c>
      <c r="L15" s="29">
        <v>2131436.7200000002</v>
      </c>
      <c r="M15" s="92">
        <f t="shared" si="0"/>
        <v>0.69999999767668986</v>
      </c>
      <c r="N15" s="94">
        <f t="shared" si="1"/>
        <v>0.30000000079558209</v>
      </c>
      <c r="O15" s="140"/>
      <c r="P15" s="141"/>
      <c r="Q15" s="141"/>
    </row>
    <row r="16" spans="1:17" x14ac:dyDescent="0.25">
      <c r="A16" s="30">
        <v>8</v>
      </c>
      <c r="B16" s="116" t="s">
        <v>449</v>
      </c>
      <c r="C16" s="24" t="s">
        <v>65</v>
      </c>
      <c r="D16" s="25" t="s">
        <v>66</v>
      </c>
      <c r="E16" s="26" t="s">
        <v>265</v>
      </c>
      <c r="F16" s="27" t="s">
        <v>282</v>
      </c>
      <c r="G16" s="27">
        <v>6438000</v>
      </c>
      <c r="H16" s="27" t="s">
        <v>65</v>
      </c>
      <c r="I16" s="28">
        <v>5.7484294553870861</v>
      </c>
      <c r="J16" s="28">
        <v>3209106.7309054839</v>
      </c>
      <c r="K16" s="29">
        <v>1375331.4643143923</v>
      </c>
      <c r="L16" s="29">
        <v>4584438.2</v>
      </c>
      <c r="M16" s="92">
        <f t="shared" si="0"/>
        <v>0.69999999801622015</v>
      </c>
      <c r="N16" s="94">
        <f t="shared" si="1"/>
        <v>0.30000000094109508</v>
      </c>
      <c r="O16" s="140"/>
      <c r="P16" s="141"/>
      <c r="Q16" s="141"/>
    </row>
    <row r="17" spans="1:17" x14ac:dyDescent="0.25">
      <c r="A17" s="30">
        <v>20</v>
      </c>
      <c r="B17" s="116" t="s">
        <v>449</v>
      </c>
      <c r="C17" s="24" t="s">
        <v>67</v>
      </c>
      <c r="D17" s="25" t="s">
        <v>68</v>
      </c>
      <c r="E17" s="26" t="s">
        <v>265</v>
      </c>
      <c r="F17" s="26" t="s">
        <v>283</v>
      </c>
      <c r="G17" s="26">
        <v>6635000</v>
      </c>
      <c r="H17" s="26" t="s">
        <v>67</v>
      </c>
      <c r="I17" s="28">
        <v>2.3119103748266281</v>
      </c>
      <c r="J17" s="28">
        <v>1290642.4620299637</v>
      </c>
      <c r="K17" s="29">
        <v>553132.48702985642</v>
      </c>
      <c r="L17" s="29">
        <v>1843774.95</v>
      </c>
      <c r="M17" s="92">
        <f t="shared" si="0"/>
        <v>0.69999999838915472</v>
      </c>
      <c r="N17" s="94">
        <f t="shared" si="1"/>
        <v>0.30000000110092417</v>
      </c>
      <c r="O17" s="140"/>
      <c r="P17" s="141"/>
      <c r="Q17" s="141"/>
    </row>
    <row r="18" spans="1:17" x14ac:dyDescent="0.25">
      <c r="A18" s="30">
        <v>33</v>
      </c>
      <c r="B18" s="116" t="s">
        <v>449</v>
      </c>
      <c r="C18" s="24" t="s">
        <v>69</v>
      </c>
      <c r="D18" s="25" t="s">
        <v>70</v>
      </c>
      <c r="E18" s="26" t="s">
        <v>265</v>
      </c>
      <c r="F18" s="26" t="s">
        <v>284</v>
      </c>
      <c r="G18" s="26">
        <v>6435000</v>
      </c>
      <c r="H18" s="26" t="s">
        <v>69</v>
      </c>
      <c r="I18" s="28">
        <v>4.8080350050025551</v>
      </c>
      <c r="J18" s="28">
        <v>2684124.0058227163</v>
      </c>
      <c r="K18" s="29">
        <v>1150338.8665069286</v>
      </c>
      <c r="L18" s="29">
        <v>3834462.87</v>
      </c>
      <c r="M18" s="92">
        <f t="shared" si="0"/>
        <v>0.69999999917138755</v>
      </c>
      <c r="N18" s="94">
        <f t="shared" si="1"/>
        <v>0.3000000014361669</v>
      </c>
      <c r="O18" s="140"/>
      <c r="P18" s="141"/>
      <c r="Q18" s="141"/>
    </row>
    <row r="19" spans="1:17" x14ac:dyDescent="0.25">
      <c r="A19" s="30">
        <v>19</v>
      </c>
      <c r="B19" s="116" t="s">
        <v>449</v>
      </c>
      <c r="C19" s="24" t="s">
        <v>71</v>
      </c>
      <c r="D19" s="25" t="s">
        <v>72</v>
      </c>
      <c r="E19" s="26" t="s">
        <v>265</v>
      </c>
      <c r="F19" s="27" t="s">
        <v>285</v>
      </c>
      <c r="G19" s="27">
        <v>6436000</v>
      </c>
      <c r="H19" s="27" t="s">
        <v>71</v>
      </c>
      <c r="I19" s="28">
        <v>3.9393509990080773</v>
      </c>
      <c r="J19" s="28">
        <v>2199174.2100042515</v>
      </c>
      <c r="K19" s="29">
        <v>942503.23848660919</v>
      </c>
      <c r="L19" s="29">
        <v>3141677.45</v>
      </c>
      <c r="M19" s="92">
        <f t="shared" si="0"/>
        <v>0.69999999840984672</v>
      </c>
      <c r="N19" s="94">
        <f t="shared" si="1"/>
        <v>0.30000000110979219</v>
      </c>
      <c r="O19" s="140"/>
      <c r="P19" s="141"/>
      <c r="Q19" s="141"/>
    </row>
    <row r="20" spans="1:17" x14ac:dyDescent="0.25">
      <c r="A20" s="30">
        <v>7</v>
      </c>
      <c r="B20" s="116" t="s">
        <v>449</v>
      </c>
      <c r="C20" s="24" t="s">
        <v>73</v>
      </c>
      <c r="D20" s="25" t="s">
        <v>74</v>
      </c>
      <c r="E20" s="26" t="s">
        <v>265</v>
      </c>
      <c r="F20" s="26" t="s">
        <v>286</v>
      </c>
      <c r="G20" s="26">
        <v>6437000</v>
      </c>
      <c r="H20" s="26" t="s">
        <v>73</v>
      </c>
      <c r="I20" s="28">
        <v>1.4114504832940429</v>
      </c>
      <c r="J20" s="28">
        <v>787953.52390276582</v>
      </c>
      <c r="K20" s="29">
        <v>337694.36940325744</v>
      </c>
      <c r="L20" s="29">
        <v>1125647.8899999999</v>
      </c>
      <c r="M20" s="92">
        <f t="shared" si="0"/>
        <v>0.70000000080199676</v>
      </c>
      <c r="N20" s="94">
        <f t="shared" si="1"/>
        <v>0.30000000213499933</v>
      </c>
      <c r="O20" s="140"/>
      <c r="P20" s="141"/>
      <c r="Q20" s="141"/>
    </row>
    <row r="21" spans="1:17" x14ac:dyDescent="0.25">
      <c r="A21" s="30"/>
      <c r="B21" s="116" t="s">
        <v>449</v>
      </c>
      <c r="C21" s="24" t="s">
        <v>75</v>
      </c>
      <c r="D21" s="25" t="s">
        <v>76</v>
      </c>
      <c r="E21" s="26" t="s">
        <v>265</v>
      </c>
      <c r="F21" s="26" t="s">
        <v>287</v>
      </c>
      <c r="G21" s="26">
        <v>6439000</v>
      </c>
      <c r="H21" s="26" t="s">
        <v>288</v>
      </c>
      <c r="I21" s="28">
        <v>2.5704114977177186</v>
      </c>
      <c r="J21" s="28">
        <v>1434952.781892898</v>
      </c>
      <c r="K21" s="29">
        <v>614979.7673404013</v>
      </c>
      <c r="L21" s="29">
        <v>2049932.55</v>
      </c>
      <c r="M21" s="92">
        <f t="shared" si="0"/>
        <v>0.69999999848429062</v>
      </c>
      <c r="N21" s="94">
        <f t="shared" si="1"/>
        <v>0.30000000114169673</v>
      </c>
      <c r="O21" s="140"/>
      <c r="P21" s="141"/>
      <c r="Q21" s="141"/>
    </row>
    <row r="22" spans="1:17" x14ac:dyDescent="0.25">
      <c r="A22" s="30">
        <v>6</v>
      </c>
      <c r="B22" s="116" t="s">
        <v>449</v>
      </c>
      <c r="C22" s="24" t="s">
        <v>77</v>
      </c>
      <c r="D22" s="25" t="s">
        <v>78</v>
      </c>
      <c r="E22" s="26" t="s">
        <v>265</v>
      </c>
      <c r="F22" s="26" t="s">
        <v>289</v>
      </c>
      <c r="G22" s="26">
        <v>6634000</v>
      </c>
      <c r="H22" s="26" t="s">
        <v>77</v>
      </c>
      <c r="I22" s="28">
        <v>2.7219910598116637</v>
      </c>
      <c r="J22" s="28">
        <v>1519573.2850683397</v>
      </c>
      <c r="K22" s="29">
        <v>651245.69748927571</v>
      </c>
      <c r="L22" s="29">
        <v>2170818.98</v>
      </c>
      <c r="M22" s="92">
        <f t="shared" si="0"/>
        <v>0.69999999957082537</v>
      </c>
      <c r="N22" s="94">
        <f t="shared" si="1"/>
        <v>0.30000000160735452</v>
      </c>
      <c r="O22" s="140"/>
      <c r="P22" s="141"/>
      <c r="Q22" s="141"/>
    </row>
    <row r="23" spans="1:17" x14ac:dyDescent="0.25">
      <c r="A23" s="30">
        <v>5</v>
      </c>
      <c r="B23" s="116" t="s">
        <v>449</v>
      </c>
      <c r="C23" s="24" t="s">
        <v>79</v>
      </c>
      <c r="D23" s="25" t="s">
        <v>80</v>
      </c>
      <c r="E23" s="26" t="s">
        <v>265</v>
      </c>
      <c r="F23" s="26" t="s">
        <v>290</v>
      </c>
      <c r="G23" s="26">
        <v>6411000</v>
      </c>
      <c r="H23" s="26" t="s">
        <v>79</v>
      </c>
      <c r="I23" s="28">
        <v>2.3664446648717585</v>
      </c>
      <c r="J23" s="28">
        <v>1321086.6657219783</v>
      </c>
      <c r="K23" s="29">
        <v>566180.00297576876</v>
      </c>
      <c r="L23" s="29">
        <v>1887266.67</v>
      </c>
      <c r="M23" s="92">
        <f t="shared" si="0"/>
        <v>0.69999999826308512</v>
      </c>
      <c r="N23" s="94">
        <f t="shared" si="1"/>
        <v>0.30000000104689434</v>
      </c>
      <c r="O23" s="140"/>
      <c r="P23" s="141"/>
      <c r="Q23" s="141"/>
    </row>
    <row r="24" spans="1:17" x14ac:dyDescent="0.25">
      <c r="A24" s="30">
        <v>4</v>
      </c>
      <c r="B24" s="116" t="s">
        <v>449</v>
      </c>
      <c r="C24" s="24" t="s">
        <v>81</v>
      </c>
      <c r="D24" s="25" t="s">
        <v>82</v>
      </c>
      <c r="E24" s="26" t="s">
        <v>265</v>
      </c>
      <c r="F24" s="26" t="s">
        <v>291</v>
      </c>
      <c r="G24" s="26">
        <v>6412000</v>
      </c>
      <c r="H24" s="26" t="s">
        <v>81</v>
      </c>
      <c r="I24" s="28">
        <v>10.656086155590193</v>
      </c>
      <c r="J24" s="28">
        <v>5948845.3450474702</v>
      </c>
      <c r="K24" s="29">
        <v>2549505.1631004675</v>
      </c>
      <c r="L24" s="29">
        <v>8498350.5099999998</v>
      </c>
      <c r="M24" s="92">
        <f t="shared" si="0"/>
        <v>0.69999999859354711</v>
      </c>
      <c r="N24" s="94">
        <f t="shared" si="1"/>
        <v>0.30000000118852094</v>
      </c>
      <c r="O24" s="140"/>
      <c r="P24" s="141"/>
      <c r="Q24" s="141"/>
    </row>
    <row r="25" spans="1:17" x14ac:dyDescent="0.25">
      <c r="A25" s="30">
        <v>3</v>
      </c>
      <c r="B25" s="116" t="s">
        <v>449</v>
      </c>
      <c r="C25" s="24" t="s">
        <v>83</v>
      </c>
      <c r="D25" s="25" t="s">
        <v>84</v>
      </c>
      <c r="E25" s="26" t="s">
        <v>265</v>
      </c>
      <c r="F25" s="26" t="s">
        <v>292</v>
      </c>
      <c r="G25" s="26">
        <v>6631009</v>
      </c>
      <c r="H25" s="26" t="s">
        <v>83</v>
      </c>
      <c r="I25" s="28">
        <v>0.96572927804329245</v>
      </c>
      <c r="J25" s="28">
        <v>539126.09530189238</v>
      </c>
      <c r="K25" s="29">
        <v>231054.0422232814</v>
      </c>
      <c r="L25" s="29">
        <v>770180.14</v>
      </c>
      <c r="M25" s="92">
        <f t="shared" si="0"/>
        <v>0.69999999649678368</v>
      </c>
      <c r="N25" s="94">
        <f t="shared" si="1"/>
        <v>0.30000000028990803</v>
      </c>
      <c r="O25" s="140"/>
      <c r="P25" s="141"/>
      <c r="Q25" s="141"/>
    </row>
    <row r="26" spans="1:17" x14ac:dyDescent="0.25">
      <c r="A26" s="30">
        <v>32</v>
      </c>
      <c r="B26" s="116" t="s">
        <v>449</v>
      </c>
      <c r="C26" s="24" t="s">
        <v>85</v>
      </c>
      <c r="D26" s="25" t="s">
        <v>86</v>
      </c>
      <c r="E26" s="26" t="s">
        <v>265</v>
      </c>
      <c r="F26" s="27" t="s">
        <v>293</v>
      </c>
      <c r="G26" s="27">
        <v>6531005</v>
      </c>
      <c r="H26" s="27" t="s">
        <v>85</v>
      </c>
      <c r="I26" s="28">
        <v>1.0730802426990609</v>
      </c>
      <c r="J26" s="28">
        <v>599055.63012869237</v>
      </c>
      <c r="K26" s="29">
        <v>256738.12873098277</v>
      </c>
      <c r="L26" s="29">
        <v>855793.76</v>
      </c>
      <c r="M26" s="92">
        <f t="shared" si="0"/>
        <v>0.69999999781336608</v>
      </c>
      <c r="N26" s="94">
        <f t="shared" si="1"/>
        <v>0.30000000085415762</v>
      </c>
      <c r="O26" s="140"/>
      <c r="P26" s="141"/>
      <c r="Q26" s="141"/>
    </row>
    <row r="27" spans="1:17" x14ac:dyDescent="0.25">
      <c r="A27" s="30">
        <v>18</v>
      </c>
      <c r="B27" s="116" t="s">
        <v>449</v>
      </c>
      <c r="C27" s="24" t="s">
        <v>87</v>
      </c>
      <c r="D27" s="25" t="s">
        <v>88</v>
      </c>
      <c r="E27" s="26" t="s">
        <v>265</v>
      </c>
      <c r="F27" s="27" t="s">
        <v>294</v>
      </c>
      <c r="G27" s="27">
        <v>6435014</v>
      </c>
      <c r="H27" s="27" t="s">
        <v>87</v>
      </c>
      <c r="I27" s="28">
        <v>1.5072075437669883</v>
      </c>
      <c r="J27" s="28">
        <v>841410.66896827135</v>
      </c>
      <c r="K27" s="29">
        <v>360604.57456812711</v>
      </c>
      <c r="L27" s="29">
        <v>1202015.24</v>
      </c>
      <c r="M27" s="92">
        <f t="shared" si="0"/>
        <v>0.70000000080554003</v>
      </c>
      <c r="N27" s="94">
        <f t="shared" si="1"/>
        <v>0.30000000213651795</v>
      </c>
      <c r="O27" s="140"/>
      <c r="P27" s="141"/>
      <c r="Q27" s="141"/>
    </row>
    <row r="28" spans="1:17" x14ac:dyDescent="0.25">
      <c r="A28" s="30">
        <v>17</v>
      </c>
      <c r="B28" s="116" t="s">
        <v>449</v>
      </c>
      <c r="C28" s="24" t="s">
        <v>89</v>
      </c>
      <c r="D28" s="25" t="s">
        <v>90</v>
      </c>
      <c r="E28" s="26" t="s">
        <v>265</v>
      </c>
      <c r="F28" s="27" t="s">
        <v>295</v>
      </c>
      <c r="G28" s="27">
        <v>6611000</v>
      </c>
      <c r="H28" s="27" t="s">
        <v>89</v>
      </c>
      <c r="I28" s="28">
        <v>2.8860233338056775</v>
      </c>
      <c r="J28" s="28">
        <v>1611145.6142836898</v>
      </c>
      <c r="K28" s="29">
        <v>690490.98167304334</v>
      </c>
      <c r="L28" s="29">
        <v>2301636.6</v>
      </c>
      <c r="M28" s="92">
        <f t="shared" si="0"/>
        <v>0.69999999751641495</v>
      </c>
      <c r="N28" s="94">
        <f t="shared" si="1"/>
        <v>0.30000000072689292</v>
      </c>
      <c r="O28" s="140"/>
      <c r="P28" s="141"/>
      <c r="Q28" s="141"/>
    </row>
    <row r="29" spans="1:17" x14ac:dyDescent="0.25">
      <c r="A29" s="30">
        <v>30</v>
      </c>
      <c r="B29" s="116" t="s">
        <v>449</v>
      </c>
      <c r="C29" s="24" t="s">
        <v>91</v>
      </c>
      <c r="D29" s="25" t="s">
        <v>92</v>
      </c>
      <c r="E29" s="26" t="s">
        <v>265</v>
      </c>
      <c r="F29" s="27" t="s">
        <v>296</v>
      </c>
      <c r="G29" s="27">
        <v>6433007</v>
      </c>
      <c r="H29" s="27" t="s">
        <v>297</v>
      </c>
      <c r="I29" s="28">
        <v>0.26837741163942097</v>
      </c>
      <c r="J29" s="28">
        <v>149823.83706699987</v>
      </c>
      <c r="K29" s="29">
        <v>64210.216269253389</v>
      </c>
      <c r="L29" s="29">
        <v>214034.05</v>
      </c>
      <c r="M29" s="92">
        <f t="shared" si="0"/>
        <v>0.70000000965734133</v>
      </c>
      <c r="N29" s="94">
        <f t="shared" si="1"/>
        <v>0.30000000593014708</v>
      </c>
      <c r="O29" s="140"/>
      <c r="P29" s="141"/>
      <c r="Q29" s="141"/>
    </row>
    <row r="30" spans="1:17" x14ac:dyDescent="0.25">
      <c r="A30" s="30">
        <v>16</v>
      </c>
      <c r="B30" s="116" t="s">
        <v>449</v>
      </c>
      <c r="C30" s="24" t="s">
        <v>93</v>
      </c>
      <c r="D30" s="40" t="s">
        <v>94</v>
      </c>
      <c r="E30" s="26" t="s">
        <v>265</v>
      </c>
      <c r="F30" s="26" t="s">
        <v>298</v>
      </c>
      <c r="G30" s="26">
        <v>6413000</v>
      </c>
      <c r="H30" s="26" t="s">
        <v>93</v>
      </c>
      <c r="I30" s="28">
        <v>2.288722566460982</v>
      </c>
      <c r="J30" s="28">
        <v>1277697.6825073748</v>
      </c>
      <c r="K30" s="29">
        <v>547584.72434419289</v>
      </c>
      <c r="L30" s="29">
        <v>1825282.41</v>
      </c>
      <c r="M30" s="92">
        <f t="shared" si="0"/>
        <v>0.69999999753866848</v>
      </c>
      <c r="N30" s="94">
        <f t="shared" si="1"/>
        <v>0.30000000073643013</v>
      </c>
      <c r="O30" s="140"/>
      <c r="P30" s="141"/>
      <c r="Q30" s="141"/>
    </row>
    <row r="31" spans="1:17" x14ac:dyDescent="0.25">
      <c r="A31" s="30">
        <v>2</v>
      </c>
      <c r="B31" s="116" t="s">
        <v>449</v>
      </c>
      <c r="C31" s="24" t="s">
        <v>95</v>
      </c>
      <c r="D31" s="25" t="s">
        <v>96</v>
      </c>
      <c r="E31" s="26" t="s">
        <v>265</v>
      </c>
      <c r="F31" s="26" t="s">
        <v>299</v>
      </c>
      <c r="G31" s="26">
        <v>6433012</v>
      </c>
      <c r="H31" s="26" t="s">
        <v>95</v>
      </c>
      <c r="I31" s="28">
        <v>1.1696961108892525</v>
      </c>
      <c r="J31" s="28">
        <v>652992.21147281234</v>
      </c>
      <c r="K31" s="29">
        <v>279853.806587914</v>
      </c>
      <c r="L31" s="29">
        <v>932846.02</v>
      </c>
      <c r="M31" s="92">
        <f t="shared" si="0"/>
        <v>0.69999999729088447</v>
      </c>
      <c r="N31" s="94">
        <f t="shared" si="1"/>
        <v>0.30000000063023691</v>
      </c>
      <c r="O31" s="140"/>
      <c r="P31" s="141"/>
      <c r="Q31" s="141"/>
    </row>
    <row r="32" spans="1:17" x14ac:dyDescent="0.25">
      <c r="A32" s="30">
        <v>1</v>
      </c>
      <c r="B32" s="116" t="s">
        <v>449</v>
      </c>
      <c r="C32" s="26" t="s">
        <v>97</v>
      </c>
      <c r="D32" s="25" t="s">
        <v>98</v>
      </c>
      <c r="E32" s="26" t="s">
        <v>265</v>
      </c>
      <c r="F32" s="27" t="s">
        <v>300</v>
      </c>
      <c r="G32" s="27">
        <v>6414000</v>
      </c>
      <c r="H32" s="27" t="s">
        <v>97</v>
      </c>
      <c r="I32" s="28">
        <v>4.5121757464112573</v>
      </c>
      <c r="J32" s="28">
        <v>2518958.2078400557</v>
      </c>
      <c r="K32" s="29">
        <v>1079553.5240917034</v>
      </c>
      <c r="L32" s="29">
        <v>3598511.73</v>
      </c>
      <c r="M32" s="92">
        <f t="shared" si="0"/>
        <v>0.69999999912187472</v>
      </c>
      <c r="N32" s="94">
        <f t="shared" si="1"/>
        <v>0.30000000141494698</v>
      </c>
      <c r="O32" s="140"/>
      <c r="P32" s="141"/>
      <c r="Q32" s="141"/>
    </row>
    <row r="33" spans="1:17" x14ac:dyDescent="0.25">
      <c r="A33" s="30">
        <v>27</v>
      </c>
      <c r="B33" s="116" t="s">
        <v>449</v>
      </c>
      <c r="C33" s="26" t="s">
        <v>99</v>
      </c>
      <c r="D33" s="25" t="s">
        <v>100</v>
      </c>
      <c r="E33" s="26" t="s">
        <v>265</v>
      </c>
      <c r="F33" s="27" t="s">
        <v>301</v>
      </c>
      <c r="G33" s="27">
        <v>6534014</v>
      </c>
      <c r="H33" s="27" t="s">
        <v>99</v>
      </c>
      <c r="I33" s="28">
        <v>0.87168983300483938</v>
      </c>
      <c r="J33" s="28">
        <v>486627.82279361563</v>
      </c>
      <c r="K33" s="29">
        <v>208554.78244253501</v>
      </c>
      <c r="L33" s="29">
        <v>695182.61</v>
      </c>
      <c r="M33" s="92">
        <f t="shared" si="0"/>
        <v>0.69999999394923829</v>
      </c>
      <c r="N33" s="94">
        <f t="shared" si="1"/>
        <v>0.29999999919810283</v>
      </c>
      <c r="O33" s="140"/>
      <c r="P33" s="141"/>
      <c r="Q33" s="141"/>
    </row>
    <row r="34" spans="1:17" x14ac:dyDescent="0.25">
      <c r="A34" s="30">
        <v>26</v>
      </c>
      <c r="B34" s="116" t="s">
        <v>449</v>
      </c>
      <c r="C34" s="24" t="s">
        <v>101</v>
      </c>
      <c r="D34" s="25" t="s">
        <v>102</v>
      </c>
      <c r="E34" s="26" t="s">
        <v>265</v>
      </c>
      <c r="F34" s="26" t="s">
        <v>302</v>
      </c>
      <c r="G34" s="26">
        <v>6535000</v>
      </c>
      <c r="H34" s="26" t="s">
        <v>101</v>
      </c>
      <c r="I34" s="28">
        <v>1.5175132363739421</v>
      </c>
      <c r="J34" s="28">
        <v>847163.90431164415</v>
      </c>
      <c r="K34" s="29">
        <v>363070.24687286635</v>
      </c>
      <c r="L34" s="29">
        <v>1210234.1499999999</v>
      </c>
      <c r="M34" s="92">
        <f t="shared" si="0"/>
        <v>0.69999999943122093</v>
      </c>
      <c r="N34" s="94">
        <f t="shared" si="1"/>
        <v>0.30000000154752399</v>
      </c>
      <c r="O34" s="140"/>
      <c r="P34" s="141"/>
      <c r="Q34" s="141"/>
    </row>
    <row r="35" spans="1:17" x14ac:dyDescent="0.25">
      <c r="A35" s="30">
        <v>25</v>
      </c>
      <c r="B35" s="116" t="s">
        <v>449</v>
      </c>
      <c r="C35" s="24" t="s">
        <v>103</v>
      </c>
      <c r="D35" s="25" t="s">
        <v>104</v>
      </c>
      <c r="E35" s="26" t="s">
        <v>265</v>
      </c>
      <c r="F35" s="27" t="s">
        <v>303</v>
      </c>
      <c r="G35" s="27">
        <v>6636000</v>
      </c>
      <c r="H35" s="27" t="s">
        <v>103</v>
      </c>
      <c r="I35" s="28">
        <v>1.3620690395523893</v>
      </c>
      <c r="J35" s="28">
        <v>760385.93788243772</v>
      </c>
      <c r="K35" s="29">
        <v>325879.68960971484</v>
      </c>
      <c r="L35" s="29">
        <v>1086265.6299999999</v>
      </c>
      <c r="M35" s="92">
        <f t="shared" si="0"/>
        <v>0.69999999713001859</v>
      </c>
      <c r="N35" s="94">
        <f t="shared" si="1"/>
        <v>0.30000000056129444</v>
      </c>
      <c r="O35" s="140"/>
      <c r="P35" s="141"/>
      <c r="Q35" s="141"/>
    </row>
    <row r="36" spans="1:17" x14ac:dyDescent="0.25">
      <c r="A36" s="30">
        <v>24</v>
      </c>
      <c r="B36" s="116" t="s">
        <v>449</v>
      </c>
      <c r="C36" s="24" t="s">
        <v>105</v>
      </c>
      <c r="D36" s="25" t="s">
        <v>106</v>
      </c>
      <c r="E36" s="26" t="s">
        <v>265</v>
      </c>
      <c r="F36" s="27" t="s">
        <v>304</v>
      </c>
      <c r="G36" s="27">
        <v>6440000</v>
      </c>
      <c r="H36" s="27" t="s">
        <v>105</v>
      </c>
      <c r="I36" s="28">
        <v>4.7234424448538093</v>
      </c>
      <c r="J36" s="28">
        <v>2636899.5323791979</v>
      </c>
      <c r="K36" s="29">
        <v>1130099.8063388597</v>
      </c>
      <c r="L36" s="29">
        <v>3766999.34</v>
      </c>
      <c r="M36" s="92">
        <f t="shared" si="0"/>
        <v>0.69999999850788341</v>
      </c>
      <c r="N36" s="94">
        <f t="shared" si="1"/>
        <v>0.30000000115180797</v>
      </c>
      <c r="O36" s="140"/>
      <c r="P36" s="141"/>
      <c r="Q36" s="141"/>
    </row>
    <row r="37" spans="1:17" x14ac:dyDescent="0.25">
      <c r="A37" s="30"/>
      <c r="B37" s="41" t="s">
        <v>305</v>
      </c>
      <c r="C37" s="26" t="s">
        <v>107</v>
      </c>
      <c r="D37" s="42" t="s">
        <v>108</v>
      </c>
      <c r="E37" s="26" t="s">
        <v>306</v>
      </c>
      <c r="F37" s="26"/>
      <c r="G37" s="43">
        <v>6000001</v>
      </c>
      <c r="H37" s="26" t="s">
        <v>107</v>
      </c>
      <c r="I37" s="44">
        <v>2.3298309730470534</v>
      </c>
      <c r="J37" s="44">
        <v>60001.632958352508</v>
      </c>
      <c r="K37" s="44">
        <v>25714.985714868322</v>
      </c>
      <c r="L37" s="44">
        <v>85716.62</v>
      </c>
      <c r="M37" s="92">
        <f t="shared" si="0"/>
        <v>0.69999998784777695</v>
      </c>
      <c r="N37" s="94">
        <f t="shared" si="1"/>
        <v>0.29999999667355437</v>
      </c>
      <c r="O37" s="140"/>
      <c r="P37" s="141"/>
      <c r="Q37" s="141"/>
    </row>
    <row r="38" spans="1:17" x14ac:dyDescent="0.25">
      <c r="A38" s="30"/>
      <c r="B38" s="41" t="s">
        <v>305</v>
      </c>
      <c r="C38" s="27" t="s">
        <v>307</v>
      </c>
      <c r="D38" s="42" t="s">
        <v>308</v>
      </c>
      <c r="E38" s="26" t="s">
        <v>306</v>
      </c>
      <c r="F38" s="46"/>
      <c r="G38" s="43">
        <v>6000002</v>
      </c>
      <c r="H38" s="47" t="s">
        <v>450</v>
      </c>
      <c r="I38" s="44">
        <v>3.2069438099588852</v>
      </c>
      <c r="J38" s="44">
        <v>82590.483013261692</v>
      </c>
      <c r="K38" s="44">
        <v>35395.921513406975</v>
      </c>
      <c r="L38" s="44">
        <v>117986.4</v>
      </c>
      <c r="M38" s="92">
        <f t="shared" si="0"/>
        <v>0.7000000255390596</v>
      </c>
      <c r="N38" s="94">
        <f t="shared" si="1"/>
        <v>0.3000000128269612</v>
      </c>
      <c r="O38" s="140"/>
      <c r="P38" s="141"/>
      <c r="Q38" s="141"/>
    </row>
    <row r="39" spans="1:17" x14ac:dyDescent="0.25">
      <c r="A39" s="30"/>
      <c r="B39" s="41" t="s">
        <v>305</v>
      </c>
      <c r="C39" s="26" t="s">
        <v>109</v>
      </c>
      <c r="D39" s="42" t="s">
        <v>110</v>
      </c>
      <c r="E39" s="26" t="s">
        <v>306</v>
      </c>
      <c r="F39" s="27"/>
      <c r="G39" s="43">
        <v>6000003</v>
      </c>
      <c r="H39" s="27" t="s">
        <v>109</v>
      </c>
      <c r="I39" s="44">
        <v>0.30150753768844218</v>
      </c>
      <c r="J39" s="44">
        <v>7764.9172063750311</v>
      </c>
      <c r="K39" s="44">
        <v>3327.8216807476651</v>
      </c>
      <c r="L39" s="44">
        <v>11092.74</v>
      </c>
      <c r="M39" s="92">
        <f t="shared" si="0"/>
        <v>0.69999992845546111</v>
      </c>
      <c r="N39" s="94">
        <f t="shared" si="1"/>
        <v>0.29999997121970451</v>
      </c>
      <c r="O39" s="140"/>
      <c r="P39" s="141"/>
      <c r="Q39" s="141"/>
    </row>
    <row r="40" spans="1:17" x14ac:dyDescent="0.25">
      <c r="A40" s="30"/>
      <c r="B40" s="41" t="s">
        <v>305</v>
      </c>
      <c r="C40" s="26" t="s">
        <v>309</v>
      </c>
      <c r="D40" s="42" t="s">
        <v>112</v>
      </c>
      <c r="E40" s="26" t="s">
        <v>306</v>
      </c>
      <c r="F40" s="27"/>
      <c r="G40" s="43">
        <v>6000004</v>
      </c>
      <c r="H40" s="27" t="s">
        <v>111</v>
      </c>
      <c r="I40" s="44">
        <v>0.8040201005025126</v>
      </c>
      <c r="J40" s="44">
        <v>20706.445883666747</v>
      </c>
      <c r="K40" s="44">
        <v>8874.1911486604404</v>
      </c>
      <c r="L40" s="44">
        <v>29580.639999999999</v>
      </c>
      <c r="M40" s="92">
        <f t="shared" si="0"/>
        <v>0.699999928455461</v>
      </c>
      <c r="N40" s="94">
        <f t="shared" si="1"/>
        <v>0.29999997121970451</v>
      </c>
      <c r="O40" s="140"/>
      <c r="P40" s="141"/>
      <c r="Q40" s="141"/>
    </row>
    <row r="41" spans="1:17" x14ac:dyDescent="0.25">
      <c r="A41" s="30"/>
      <c r="B41" s="41" t="s">
        <v>305</v>
      </c>
      <c r="C41" s="47" t="s">
        <v>310</v>
      </c>
      <c r="D41" s="42"/>
      <c r="E41" s="26" t="s">
        <v>306</v>
      </c>
      <c r="F41" s="27"/>
      <c r="G41" s="27"/>
      <c r="H41" s="47" t="s">
        <v>310</v>
      </c>
      <c r="I41" s="44">
        <v>0.51164915486523532</v>
      </c>
      <c r="J41" s="44">
        <v>13176.82919869702</v>
      </c>
      <c r="K41" s="44">
        <v>5647.2125491475517</v>
      </c>
      <c r="L41" s="44">
        <v>18824.04</v>
      </c>
      <c r="M41" s="92">
        <f t="shared" si="0"/>
        <v>0.70000006367905188</v>
      </c>
      <c r="N41" s="94">
        <f t="shared" si="1"/>
        <v>0.30000002917267238</v>
      </c>
      <c r="O41" s="140"/>
      <c r="P41" s="141"/>
      <c r="Q41" s="141"/>
    </row>
    <row r="42" spans="1:17" x14ac:dyDescent="0.25">
      <c r="A42" s="30"/>
      <c r="B42" s="41" t="s">
        <v>305</v>
      </c>
      <c r="C42" s="27" t="s">
        <v>311</v>
      </c>
      <c r="D42" s="48" t="s">
        <v>312</v>
      </c>
      <c r="E42" s="26" t="s">
        <v>306</v>
      </c>
      <c r="F42" s="27"/>
      <c r="G42" s="43">
        <v>6000147</v>
      </c>
      <c r="H42" s="27" t="s">
        <v>311</v>
      </c>
      <c r="I42" s="44">
        <v>0.34719049794426676</v>
      </c>
      <c r="J42" s="44">
        <v>8941.4198134015496</v>
      </c>
      <c r="K42" s="44">
        <v>3832.0370869215535</v>
      </c>
      <c r="L42" s="44">
        <v>12773.46</v>
      </c>
      <c r="M42" s="92">
        <f t="shared" si="0"/>
        <v>0.69999982881705902</v>
      </c>
      <c r="N42" s="94">
        <f t="shared" si="1"/>
        <v>0.29999992851753193</v>
      </c>
      <c r="O42" s="140"/>
      <c r="P42" s="141"/>
      <c r="Q42" s="141"/>
    </row>
    <row r="43" spans="1:17" s="50" customFormat="1" x14ac:dyDescent="0.25">
      <c r="A43" s="30"/>
      <c r="B43" s="49" t="s">
        <v>305</v>
      </c>
      <c r="C43" s="27" t="s">
        <v>313</v>
      </c>
      <c r="D43" s="48" t="s">
        <v>314</v>
      </c>
      <c r="E43" s="26" t="s">
        <v>306</v>
      </c>
      <c r="F43" s="27"/>
      <c r="G43" s="43">
        <v>6000005</v>
      </c>
      <c r="H43" s="27" t="s">
        <v>315</v>
      </c>
      <c r="I43" s="44">
        <v>0.12791228871630883</v>
      </c>
      <c r="J43" s="44">
        <v>7000</v>
      </c>
      <c r="K43" s="44">
        <v>3000</v>
      </c>
      <c r="L43" s="44">
        <v>10000</v>
      </c>
      <c r="M43" s="92">
        <f t="shared" si="0"/>
        <v>0.7</v>
      </c>
      <c r="N43" s="94">
        <f t="shared" si="1"/>
        <v>0.3</v>
      </c>
      <c r="O43" s="140"/>
      <c r="P43" s="141"/>
      <c r="Q43" s="141"/>
    </row>
    <row r="44" spans="1:17" x14ac:dyDescent="0.25">
      <c r="A44" s="30"/>
      <c r="B44" s="41" t="s">
        <v>305</v>
      </c>
      <c r="C44" s="27" t="s">
        <v>113</v>
      </c>
      <c r="D44" s="48" t="s">
        <v>114</v>
      </c>
      <c r="E44" s="26" t="s">
        <v>306</v>
      </c>
      <c r="F44" s="27"/>
      <c r="G44" s="43">
        <v>6000150</v>
      </c>
      <c r="H44" s="27" t="s">
        <v>113</v>
      </c>
      <c r="I44" s="44">
        <v>3.3439926907263589</v>
      </c>
      <c r="J44" s="44">
        <v>86119.990834341239</v>
      </c>
      <c r="K44" s="44">
        <v>36908.567731928641</v>
      </c>
      <c r="L44" s="44">
        <v>123028.56</v>
      </c>
      <c r="M44" s="92">
        <f t="shared" si="0"/>
        <v>0.69999999052529949</v>
      </c>
      <c r="N44" s="94">
        <f t="shared" si="1"/>
        <v>0.29999999782106401</v>
      </c>
      <c r="O44" s="140"/>
      <c r="P44" s="141"/>
      <c r="Q44" s="141"/>
    </row>
    <row r="45" spans="1:17" x14ac:dyDescent="0.25">
      <c r="A45" s="30"/>
      <c r="B45" s="41" t="s">
        <v>305</v>
      </c>
      <c r="C45" s="26" t="s">
        <v>316</v>
      </c>
      <c r="D45" s="48" t="s">
        <v>116</v>
      </c>
      <c r="E45" s="26" t="s">
        <v>306</v>
      </c>
      <c r="F45" s="46"/>
      <c r="G45" s="43">
        <v>6000007</v>
      </c>
      <c r="H45" s="27" t="s">
        <v>115</v>
      </c>
      <c r="I45" s="44">
        <v>1.6902695294655095</v>
      </c>
      <c r="J45" s="44">
        <v>43530.596459981229</v>
      </c>
      <c r="K45" s="44">
        <v>18655.97002843388</v>
      </c>
      <c r="L45" s="44">
        <v>62186.57</v>
      </c>
      <c r="M45" s="92">
        <f t="shared" si="0"/>
        <v>0.69999995915486624</v>
      </c>
      <c r="N45" s="94">
        <f t="shared" si="1"/>
        <v>0.29999998437659259</v>
      </c>
      <c r="O45" s="140"/>
      <c r="P45" s="141"/>
      <c r="Q45" s="141"/>
    </row>
    <row r="46" spans="1:17" s="50" customFormat="1" x14ac:dyDescent="0.25">
      <c r="A46" s="30"/>
      <c r="B46" s="41" t="s">
        <v>305</v>
      </c>
      <c r="C46" s="47" t="s">
        <v>451</v>
      </c>
      <c r="D46" s="42" t="s">
        <v>386</v>
      </c>
      <c r="E46" s="26" t="s">
        <v>306</v>
      </c>
      <c r="F46" s="46"/>
      <c r="G46" s="43">
        <v>6000107</v>
      </c>
      <c r="H46" s="27" t="s">
        <v>387</v>
      </c>
      <c r="I46" s="44">
        <v>1.2699862951119232</v>
      </c>
      <c r="J46" s="44">
        <v>32706.772475337246</v>
      </c>
      <c r="K46" s="44">
        <v>14017.188291634104</v>
      </c>
      <c r="L46" s="44">
        <v>46723.96</v>
      </c>
      <c r="M46" s="92">
        <f>J46/L46</f>
        <v>0.70000001017330826</v>
      </c>
      <c r="N46" s="94">
        <f>K46/L46</f>
        <v>0.30000000624163931</v>
      </c>
      <c r="O46" s="140"/>
      <c r="P46" s="141"/>
      <c r="Q46" s="141"/>
    </row>
    <row r="47" spans="1:17" s="50" customFormat="1" x14ac:dyDescent="0.25">
      <c r="A47" s="30"/>
      <c r="B47" s="41" t="s">
        <v>305</v>
      </c>
      <c r="C47" s="26" t="s">
        <v>317</v>
      </c>
      <c r="D47" s="48" t="s">
        <v>118</v>
      </c>
      <c r="E47" s="26" t="s">
        <v>306</v>
      </c>
      <c r="F47" s="46"/>
      <c r="G47" s="43">
        <v>6000009</v>
      </c>
      <c r="H47" s="27" t="s">
        <v>117</v>
      </c>
      <c r="I47" s="44">
        <v>1.5440840566468708</v>
      </c>
      <c r="J47" s="44">
        <v>39765.78811749637</v>
      </c>
      <c r="K47" s="44">
        <v>17042.480728677434</v>
      </c>
      <c r="L47" s="44">
        <v>56808.27</v>
      </c>
      <c r="M47" s="92">
        <f t="shared" si="0"/>
        <v>0.69999998446522615</v>
      </c>
      <c r="N47" s="94">
        <f t="shared" si="1"/>
        <v>0.29999999522388965</v>
      </c>
      <c r="O47" s="140"/>
      <c r="P47" s="141"/>
      <c r="Q47" s="141"/>
    </row>
    <row r="48" spans="1:17" x14ac:dyDescent="0.25">
      <c r="A48" s="30"/>
      <c r="B48" s="41" t="s">
        <v>305</v>
      </c>
      <c r="C48" s="26" t="s">
        <v>318</v>
      </c>
      <c r="D48" s="48" t="s">
        <v>120</v>
      </c>
      <c r="E48" s="26" t="s">
        <v>306</v>
      </c>
      <c r="F48" s="46"/>
      <c r="G48" s="43">
        <v>6000010</v>
      </c>
      <c r="H48" s="27" t="s">
        <v>119</v>
      </c>
      <c r="I48" s="44">
        <v>0.20100502512562815</v>
      </c>
      <c r="J48" s="44">
        <v>7000</v>
      </c>
      <c r="K48" s="44">
        <v>3000</v>
      </c>
      <c r="L48" s="44">
        <v>10000</v>
      </c>
      <c r="M48" s="92">
        <f t="shared" si="0"/>
        <v>0.7</v>
      </c>
      <c r="N48" s="94">
        <f t="shared" si="1"/>
        <v>0.3</v>
      </c>
      <c r="O48" s="140"/>
      <c r="P48" s="141"/>
      <c r="Q48" s="141"/>
    </row>
    <row r="49" spans="1:121" x14ac:dyDescent="0.25">
      <c r="A49" s="30"/>
      <c r="B49" s="41" t="s">
        <v>305</v>
      </c>
      <c r="C49" s="51" t="s">
        <v>319</v>
      </c>
      <c r="D49" s="48" t="s">
        <v>121</v>
      </c>
      <c r="E49" s="26" t="s">
        <v>306</v>
      </c>
      <c r="F49" s="46"/>
      <c r="G49" s="43">
        <v>6000011</v>
      </c>
      <c r="H49" s="27" t="s">
        <v>319</v>
      </c>
      <c r="I49" s="44">
        <v>1.5349474645957057</v>
      </c>
      <c r="J49" s="44">
        <v>39530.487596091065</v>
      </c>
      <c r="K49" s="44">
        <v>16941.637647442658</v>
      </c>
      <c r="L49" s="44">
        <v>56472.13</v>
      </c>
      <c r="M49" s="92">
        <f t="shared" si="0"/>
        <v>0.69999993972409158</v>
      </c>
      <c r="N49" s="94">
        <f t="shared" si="1"/>
        <v>0.29999997604911766</v>
      </c>
      <c r="O49" s="140"/>
      <c r="P49" s="141"/>
      <c r="Q49" s="141"/>
    </row>
    <row r="50" spans="1:121" x14ac:dyDescent="0.25">
      <c r="A50" s="30"/>
      <c r="B50" s="49" t="s">
        <v>305</v>
      </c>
      <c r="C50" s="27" t="s">
        <v>320</v>
      </c>
      <c r="D50" s="48" t="s">
        <v>123</v>
      </c>
      <c r="E50" s="26" t="s">
        <v>306</v>
      </c>
      <c r="F50" s="46"/>
      <c r="G50" s="43">
        <v>6000013</v>
      </c>
      <c r="H50" s="27" t="s">
        <v>122</v>
      </c>
      <c r="I50" s="44">
        <v>0.10050251256281408</v>
      </c>
      <c r="J50" s="44">
        <v>7000</v>
      </c>
      <c r="K50" s="44">
        <v>3000</v>
      </c>
      <c r="L50" s="44">
        <v>10000</v>
      </c>
      <c r="M50" s="92">
        <f t="shared" si="0"/>
        <v>0.7</v>
      </c>
      <c r="N50" s="94">
        <f t="shared" si="1"/>
        <v>0.3</v>
      </c>
      <c r="O50" s="140"/>
      <c r="P50" s="141"/>
      <c r="Q50" s="141"/>
    </row>
    <row r="51" spans="1:121" x14ac:dyDescent="0.25">
      <c r="A51" s="30"/>
      <c r="B51" s="41" t="s">
        <v>305</v>
      </c>
      <c r="C51" s="45" t="s">
        <v>217</v>
      </c>
      <c r="D51" s="42" t="s">
        <v>321</v>
      </c>
      <c r="E51" s="26" t="s">
        <v>306</v>
      </c>
      <c r="F51" s="46"/>
      <c r="G51" s="45">
        <v>6000014</v>
      </c>
      <c r="H51" s="27" t="s">
        <v>217</v>
      </c>
      <c r="I51" s="44">
        <v>0.52992233896756513</v>
      </c>
      <c r="J51" s="44">
        <v>13647.430241507629</v>
      </c>
      <c r="K51" s="44">
        <v>5848.8987116171083</v>
      </c>
      <c r="L51" s="44">
        <v>19496.330000000002</v>
      </c>
      <c r="M51" s="92">
        <f t="shared" si="0"/>
        <v>0.69999996109563323</v>
      </c>
      <c r="N51" s="94">
        <f t="shared" si="1"/>
        <v>0.29999998520834986</v>
      </c>
      <c r="O51" s="140"/>
      <c r="P51" s="141"/>
      <c r="Q51" s="141"/>
    </row>
    <row r="52" spans="1:121" x14ac:dyDescent="0.25">
      <c r="A52" s="30"/>
      <c r="B52" s="41" t="s">
        <v>305</v>
      </c>
      <c r="C52" s="26" t="s">
        <v>322</v>
      </c>
      <c r="D52" s="42" t="s">
        <v>323</v>
      </c>
      <c r="E52" s="26" t="s">
        <v>306</v>
      </c>
      <c r="F52" s="46"/>
      <c r="G52" s="43">
        <v>6000015</v>
      </c>
      <c r="H52" s="27" t="s">
        <v>322</v>
      </c>
      <c r="I52" s="44">
        <v>0.22841480127912289</v>
      </c>
      <c r="J52" s="44">
        <v>7000</v>
      </c>
      <c r="K52" s="44">
        <v>3000</v>
      </c>
      <c r="L52" s="44">
        <v>10000</v>
      </c>
      <c r="M52" s="92">
        <f t="shared" si="0"/>
        <v>0.7</v>
      </c>
      <c r="N52" s="94">
        <f t="shared" si="1"/>
        <v>0.3</v>
      </c>
      <c r="O52" s="140"/>
      <c r="P52" s="141"/>
      <c r="Q52" s="141"/>
    </row>
    <row r="53" spans="1:121" x14ac:dyDescent="0.25">
      <c r="A53" s="30"/>
      <c r="B53" s="41" t="s">
        <v>305</v>
      </c>
      <c r="C53" s="26" t="s">
        <v>324</v>
      </c>
      <c r="D53" s="42" t="s">
        <v>125</v>
      </c>
      <c r="E53" s="26" t="s">
        <v>306</v>
      </c>
      <c r="F53" s="46"/>
      <c r="G53" s="43">
        <v>6000016</v>
      </c>
      <c r="H53" s="27" t="s">
        <v>124</v>
      </c>
      <c r="I53" s="44">
        <v>1.6080402010050252</v>
      </c>
      <c r="J53" s="44">
        <v>41412.891767333494</v>
      </c>
      <c r="K53" s="44">
        <v>17748.382297320881</v>
      </c>
      <c r="L53" s="44">
        <v>59161.27</v>
      </c>
      <c r="M53" s="92">
        <f t="shared" si="0"/>
        <v>0.70000004677610028</v>
      </c>
      <c r="N53" s="94">
        <f t="shared" si="1"/>
        <v>0.30000002192855024</v>
      </c>
      <c r="O53" s="140"/>
      <c r="P53" s="141"/>
      <c r="Q53" s="141"/>
    </row>
    <row r="54" spans="1:121" s="50" customFormat="1" x14ac:dyDescent="0.25">
      <c r="A54" s="30"/>
      <c r="B54" s="41" t="s">
        <v>305</v>
      </c>
      <c r="C54" s="26" t="s">
        <v>126</v>
      </c>
      <c r="D54" s="42" t="s">
        <v>127</v>
      </c>
      <c r="E54" s="26" t="s">
        <v>306</v>
      </c>
      <c r="F54" s="46"/>
      <c r="G54" s="43">
        <v>6000017</v>
      </c>
      <c r="H54" s="27" t="s">
        <v>126</v>
      </c>
      <c r="I54" s="44">
        <v>0.6395614435815441</v>
      </c>
      <c r="J54" s="44">
        <v>16471.036498371275</v>
      </c>
      <c r="K54" s="44">
        <v>7059.0156864344408</v>
      </c>
      <c r="L54" s="44">
        <v>23530.05</v>
      </c>
      <c r="M54" s="92">
        <f t="shared" si="0"/>
        <v>0.70000006367905188</v>
      </c>
      <c r="N54" s="94">
        <f t="shared" si="1"/>
        <v>0.30000002917267243</v>
      </c>
      <c r="O54" s="140"/>
      <c r="P54" s="141"/>
      <c r="Q54" s="141"/>
    </row>
    <row r="55" spans="1:121" x14ac:dyDescent="0.25">
      <c r="A55" s="30"/>
      <c r="B55" s="49" t="s">
        <v>305</v>
      </c>
      <c r="C55" s="47" t="s">
        <v>391</v>
      </c>
      <c r="D55" s="42" t="s">
        <v>390</v>
      </c>
      <c r="E55" s="26" t="s">
        <v>306</v>
      </c>
      <c r="F55" s="46"/>
      <c r="G55" s="43">
        <v>6000114</v>
      </c>
      <c r="H55" s="27" t="s">
        <v>391</v>
      </c>
      <c r="I55" s="44">
        <v>0.31064412973960714</v>
      </c>
      <c r="J55" s="44">
        <v>8000.2177277803348</v>
      </c>
      <c r="K55" s="44">
        <v>3428.6647619824425</v>
      </c>
      <c r="L55" s="44">
        <v>11428.88</v>
      </c>
      <c r="M55" s="92">
        <f>J55/L55</f>
        <v>0.70000015117669756</v>
      </c>
      <c r="N55" s="94">
        <f>K55/L55</f>
        <v>0.30000006667166362</v>
      </c>
      <c r="O55" s="140"/>
      <c r="P55" s="141"/>
      <c r="Q55" s="141"/>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row>
    <row r="56" spans="1:121" x14ac:dyDescent="0.25">
      <c r="A56" s="30"/>
      <c r="B56" s="49" t="s">
        <v>305</v>
      </c>
      <c r="C56" s="47" t="s">
        <v>128</v>
      </c>
      <c r="D56" s="42" t="s">
        <v>129</v>
      </c>
      <c r="E56" s="26" t="s">
        <v>306</v>
      </c>
      <c r="F56" s="46"/>
      <c r="G56" s="43">
        <v>6000021</v>
      </c>
      <c r="H56" s="27" t="s">
        <v>128</v>
      </c>
      <c r="I56" s="44">
        <v>0.41114664230242121</v>
      </c>
      <c r="J56" s="44">
        <v>10588.523463238678</v>
      </c>
      <c r="K56" s="44">
        <v>4537.938655564998</v>
      </c>
      <c r="L56" s="44">
        <v>15126.46</v>
      </c>
      <c r="M56" s="92">
        <f t="shared" si="0"/>
        <v>0.70000009673371555</v>
      </c>
      <c r="N56" s="94">
        <f t="shared" si="1"/>
        <v>0.30000004333895691</v>
      </c>
      <c r="O56" s="140"/>
      <c r="P56" s="141"/>
      <c r="Q56" s="141"/>
    </row>
    <row r="57" spans="1:121" x14ac:dyDescent="0.25">
      <c r="A57" s="30"/>
      <c r="B57" s="52" t="s">
        <v>305</v>
      </c>
      <c r="C57" s="26" t="s">
        <v>325</v>
      </c>
      <c r="D57" s="42" t="s">
        <v>132</v>
      </c>
      <c r="E57" s="26" t="s">
        <v>306</v>
      </c>
      <c r="F57" s="46"/>
      <c r="G57" s="43">
        <v>6000024</v>
      </c>
      <c r="H57" s="27" t="s">
        <v>131</v>
      </c>
      <c r="I57" s="44">
        <v>0.17359524897213338</v>
      </c>
      <c r="J57" s="44">
        <v>7000</v>
      </c>
      <c r="K57" s="44">
        <v>3000</v>
      </c>
      <c r="L57" s="44">
        <v>10000</v>
      </c>
      <c r="M57" s="92">
        <f t="shared" si="0"/>
        <v>0.7</v>
      </c>
      <c r="N57" s="94">
        <f t="shared" si="1"/>
        <v>0.3</v>
      </c>
      <c r="O57" s="140"/>
      <c r="P57" s="141"/>
      <c r="Q57" s="141"/>
    </row>
    <row r="58" spans="1:121" s="50" customFormat="1" x14ac:dyDescent="0.25">
      <c r="A58" s="30"/>
      <c r="B58" s="52" t="s">
        <v>305</v>
      </c>
      <c r="C58" s="26" t="s">
        <v>326</v>
      </c>
      <c r="D58" s="42" t="s">
        <v>134</v>
      </c>
      <c r="E58" s="26" t="s">
        <v>306</v>
      </c>
      <c r="F58" s="46"/>
      <c r="G58" s="43">
        <v>6000026</v>
      </c>
      <c r="H58" s="27" t="s">
        <v>133</v>
      </c>
      <c r="I58" s="44">
        <v>0.89538602101416176</v>
      </c>
      <c r="J58" s="44">
        <v>23059.451097719786</v>
      </c>
      <c r="K58" s="44">
        <v>9882.6219610082171</v>
      </c>
      <c r="L58" s="44">
        <v>32942.07</v>
      </c>
      <c r="M58" s="92">
        <f t="shared" si="0"/>
        <v>0.70000006367905188</v>
      </c>
      <c r="N58" s="94">
        <f t="shared" si="1"/>
        <v>0.30000002917267243</v>
      </c>
      <c r="O58" s="140"/>
      <c r="P58" s="141"/>
      <c r="Q58" s="141"/>
    </row>
    <row r="59" spans="1:121" x14ac:dyDescent="0.25">
      <c r="A59" s="30"/>
      <c r="B59" s="52" t="s">
        <v>305</v>
      </c>
      <c r="C59" s="27" t="s">
        <v>135</v>
      </c>
      <c r="D59" s="42" t="s">
        <v>136</v>
      </c>
      <c r="E59" s="26" t="s">
        <v>306</v>
      </c>
      <c r="F59" s="46"/>
      <c r="G59" s="43">
        <v>6000027</v>
      </c>
      <c r="H59" s="27" t="s">
        <v>135</v>
      </c>
      <c r="I59" s="44">
        <v>2.8049337597076289</v>
      </c>
      <c r="J59" s="44">
        <v>72237.260071428318</v>
      </c>
      <c r="K59" s="44">
        <v>30958.82593907676</v>
      </c>
      <c r="L59" s="44">
        <v>103196.09</v>
      </c>
      <c r="M59" s="92">
        <f t="shared" si="0"/>
        <v>0.69999997162129224</v>
      </c>
      <c r="N59" s="94">
        <f t="shared" si="1"/>
        <v>0.29999998971934655</v>
      </c>
      <c r="O59" s="140"/>
      <c r="P59" s="141"/>
      <c r="Q59" s="141"/>
    </row>
    <row r="60" spans="1:121" x14ac:dyDescent="0.25">
      <c r="A60" s="30"/>
      <c r="B60" s="52" t="s">
        <v>305</v>
      </c>
      <c r="C60" s="45" t="s">
        <v>327</v>
      </c>
      <c r="D60" s="42" t="s">
        <v>328</v>
      </c>
      <c r="E60" s="26" t="s">
        <v>306</v>
      </c>
      <c r="F60" s="46"/>
      <c r="G60" s="45">
        <v>6000028</v>
      </c>
      <c r="H60" s="27" t="s">
        <v>329</v>
      </c>
      <c r="I60" s="44">
        <v>5.2169940612151668</v>
      </c>
      <c r="J60" s="44">
        <v>134356.59772242853</v>
      </c>
      <c r="K60" s="44">
        <v>57581.399385058081</v>
      </c>
      <c r="L60" s="44">
        <v>191938</v>
      </c>
      <c r="M60" s="92">
        <f t="shared" si="0"/>
        <v>0.69999998813381681</v>
      </c>
      <c r="N60" s="94">
        <f t="shared" si="1"/>
        <v>0.29999999679614292</v>
      </c>
      <c r="O60" s="140"/>
      <c r="P60" s="141"/>
      <c r="Q60" s="141"/>
    </row>
    <row r="61" spans="1:121" s="50" customFormat="1" x14ac:dyDescent="0.25">
      <c r="A61" s="30"/>
      <c r="B61" s="53" t="s">
        <v>305</v>
      </c>
      <c r="C61" s="27" t="s">
        <v>330</v>
      </c>
      <c r="D61" s="42" t="s">
        <v>138</v>
      </c>
      <c r="E61" s="26" t="s">
        <v>306</v>
      </c>
      <c r="F61" s="46"/>
      <c r="G61" s="43">
        <v>6000030</v>
      </c>
      <c r="H61" s="27" t="s">
        <v>137</v>
      </c>
      <c r="I61" s="44">
        <v>0.53905893101873004</v>
      </c>
      <c r="J61" s="44">
        <v>13882.730762912932</v>
      </c>
      <c r="K61" s="44">
        <v>5949.7417928518853</v>
      </c>
      <c r="L61" s="44">
        <v>19832.47</v>
      </c>
      <c r="M61" s="92">
        <f t="shared" si="0"/>
        <v>0.70000008889023557</v>
      </c>
      <c r="N61" s="94">
        <f t="shared" si="1"/>
        <v>0.30000003997746549</v>
      </c>
      <c r="O61" s="140"/>
      <c r="P61" s="141"/>
      <c r="Q61" s="141"/>
    </row>
    <row r="62" spans="1:121" s="50" customFormat="1" x14ac:dyDescent="0.25">
      <c r="A62" s="30"/>
      <c r="B62" s="53" t="s">
        <v>305</v>
      </c>
      <c r="C62" s="27" t="s">
        <v>331</v>
      </c>
      <c r="D62" s="42" t="s">
        <v>140</v>
      </c>
      <c r="E62" s="26" t="s">
        <v>306</v>
      </c>
      <c r="F62" s="46"/>
      <c r="G62" s="43">
        <v>6000032</v>
      </c>
      <c r="H62" s="27" t="s">
        <v>139</v>
      </c>
      <c r="I62" s="44">
        <v>0.84970306075833713</v>
      </c>
      <c r="J62" s="44">
        <v>21882.948490693267</v>
      </c>
      <c r="K62" s="44">
        <v>9378.4065548343278</v>
      </c>
      <c r="L62" s="44">
        <v>31261.360000000001</v>
      </c>
      <c r="M62" s="92">
        <f t="shared" si="0"/>
        <v>0.69999988774299216</v>
      </c>
      <c r="N62" s="94">
        <f t="shared" si="1"/>
        <v>0.29999995377150346</v>
      </c>
      <c r="O62" s="140"/>
      <c r="P62" s="141"/>
      <c r="Q62" s="141"/>
    </row>
    <row r="63" spans="1:121" x14ac:dyDescent="0.25">
      <c r="A63" s="30"/>
      <c r="B63" s="53" t="s">
        <v>305</v>
      </c>
      <c r="C63" s="27" t="s">
        <v>332</v>
      </c>
      <c r="D63" s="42" t="s">
        <v>142</v>
      </c>
      <c r="E63" s="26" t="s">
        <v>306</v>
      </c>
      <c r="F63" s="46"/>
      <c r="G63" s="43">
        <v>6000033</v>
      </c>
      <c r="H63" s="27" t="s">
        <v>141</v>
      </c>
      <c r="I63" s="44">
        <v>0.67610781178620372</v>
      </c>
      <c r="J63" s="44">
        <v>17412.23858399249</v>
      </c>
      <c r="K63" s="44">
        <v>7462.3880113735513</v>
      </c>
      <c r="L63" s="44">
        <v>24874.63</v>
      </c>
      <c r="M63" s="92">
        <f t="shared" si="0"/>
        <v>0.69999990287262526</v>
      </c>
      <c r="N63" s="94">
        <f t="shared" si="1"/>
        <v>0.29999996025563197</v>
      </c>
      <c r="O63" s="140"/>
      <c r="P63" s="141"/>
      <c r="Q63" s="141"/>
    </row>
    <row r="64" spans="1:121" x14ac:dyDescent="0.25">
      <c r="A64" s="30"/>
      <c r="B64" s="53" t="s">
        <v>305</v>
      </c>
      <c r="C64" s="27" t="s">
        <v>143</v>
      </c>
      <c r="D64" s="42" t="s">
        <v>144</v>
      </c>
      <c r="E64" s="26" t="s">
        <v>306</v>
      </c>
      <c r="F64" s="46"/>
      <c r="G64" s="43">
        <v>6000035</v>
      </c>
      <c r="H64" s="27" t="s">
        <v>143</v>
      </c>
      <c r="I64" s="44">
        <v>1.2243033348560988</v>
      </c>
      <c r="J64" s="44">
        <v>31530.269868310734</v>
      </c>
      <c r="K64" s="44">
        <v>13512.972885460214</v>
      </c>
      <c r="L64" s="44">
        <v>45043.24</v>
      </c>
      <c r="M64" s="92">
        <f t="shared" si="0"/>
        <v>0.70000004147816042</v>
      </c>
      <c r="N64" s="94">
        <f t="shared" si="1"/>
        <v>0.30000001965800449</v>
      </c>
      <c r="O64" s="140"/>
      <c r="P64" s="141"/>
      <c r="Q64" s="141"/>
    </row>
    <row r="65" spans="1:17" x14ac:dyDescent="0.25">
      <c r="A65" s="30"/>
      <c r="B65" s="52" t="s">
        <v>305</v>
      </c>
      <c r="C65" s="26" t="s">
        <v>333</v>
      </c>
      <c r="D65" s="42" t="s">
        <v>334</v>
      </c>
      <c r="E65" s="26" t="s">
        <v>306</v>
      </c>
      <c r="F65" s="46"/>
      <c r="G65" s="43">
        <v>6000038</v>
      </c>
      <c r="H65" s="27" t="s">
        <v>333</v>
      </c>
      <c r="I65" s="44">
        <v>0.30150753768844218</v>
      </c>
      <c r="J65" s="44">
        <v>7764.9172063750311</v>
      </c>
      <c r="K65" s="44">
        <v>3327.8216807476651</v>
      </c>
      <c r="L65" s="44">
        <v>11092.74</v>
      </c>
      <c r="M65" s="92">
        <f t="shared" si="0"/>
        <v>0.69999992845546111</v>
      </c>
      <c r="N65" s="94">
        <f t="shared" si="1"/>
        <v>0.29999997121970451</v>
      </c>
      <c r="O65" s="140"/>
      <c r="P65" s="141"/>
      <c r="Q65" s="141"/>
    </row>
    <row r="66" spans="1:17" x14ac:dyDescent="0.25">
      <c r="A66" s="30"/>
      <c r="B66" s="52" t="s">
        <v>305</v>
      </c>
      <c r="C66" s="27" t="s">
        <v>335</v>
      </c>
      <c r="D66" s="42" t="s">
        <v>145</v>
      </c>
      <c r="E66" s="26" t="s">
        <v>306</v>
      </c>
      <c r="F66" s="46"/>
      <c r="G66" s="43">
        <v>6000039</v>
      </c>
      <c r="H66" s="27" t="s">
        <v>336</v>
      </c>
      <c r="I66" s="44">
        <v>0.35632708999543172</v>
      </c>
      <c r="J66" s="44">
        <v>9176.7203348068542</v>
      </c>
      <c r="K66" s="44">
        <v>3932.8801681563309</v>
      </c>
      <c r="L66" s="44">
        <v>13109.6</v>
      </c>
      <c r="M66" s="92">
        <f t="shared" si="0"/>
        <v>0.70000002553905949</v>
      </c>
      <c r="N66" s="94">
        <f t="shared" si="1"/>
        <v>0.3000000128269612</v>
      </c>
      <c r="O66" s="140"/>
      <c r="P66" s="141"/>
      <c r="Q66" s="141"/>
    </row>
    <row r="67" spans="1:17" x14ac:dyDescent="0.25">
      <c r="A67" s="30"/>
      <c r="B67" s="52" t="s">
        <v>305</v>
      </c>
      <c r="C67" s="47" t="s">
        <v>146</v>
      </c>
      <c r="D67" s="42"/>
      <c r="E67" s="26" t="s">
        <v>306</v>
      </c>
      <c r="F67" s="46"/>
      <c r="G67" s="54"/>
      <c r="H67" s="47" t="s">
        <v>146</v>
      </c>
      <c r="I67" s="44">
        <v>0.36546368204659663</v>
      </c>
      <c r="J67" s="44">
        <v>9412.0208562121588</v>
      </c>
      <c r="K67" s="44">
        <v>4033.7232493911092</v>
      </c>
      <c r="L67" s="44">
        <v>13445.74</v>
      </c>
      <c r="M67" s="92">
        <f t="shared" si="0"/>
        <v>0.70000021242506238</v>
      </c>
      <c r="N67" s="94">
        <f t="shared" si="1"/>
        <v>0.30000009292096302</v>
      </c>
      <c r="O67" s="140"/>
      <c r="P67" s="141"/>
      <c r="Q67" s="141"/>
    </row>
    <row r="68" spans="1:17" x14ac:dyDescent="0.25">
      <c r="A68" s="30"/>
      <c r="B68" s="52" t="s">
        <v>305</v>
      </c>
      <c r="C68" s="26" t="s">
        <v>337</v>
      </c>
      <c r="D68" s="42" t="s">
        <v>150</v>
      </c>
      <c r="E68" s="26" t="s">
        <v>306</v>
      </c>
      <c r="F68" s="46"/>
      <c r="G68" s="43">
        <v>6000041</v>
      </c>
      <c r="H68" s="27" t="s">
        <v>149</v>
      </c>
      <c r="I68" s="44">
        <v>0.58474189127455456</v>
      </c>
      <c r="J68" s="44">
        <v>15059.233369939451</v>
      </c>
      <c r="K68" s="44">
        <v>6453.9571990257746</v>
      </c>
      <c r="L68" s="44">
        <v>21513.19</v>
      </c>
      <c r="M68" s="92">
        <f t="shared" si="0"/>
        <v>0.70000001719593663</v>
      </c>
      <c r="N68" s="94">
        <f t="shared" si="1"/>
        <v>0.30000000925133719</v>
      </c>
      <c r="O68" s="140"/>
      <c r="P68" s="141"/>
      <c r="Q68" s="141"/>
    </row>
    <row r="69" spans="1:17" x14ac:dyDescent="0.25">
      <c r="A69" s="30"/>
      <c r="B69" s="52" t="s">
        <v>305</v>
      </c>
      <c r="C69" s="26" t="s">
        <v>338</v>
      </c>
      <c r="D69" s="42" t="s">
        <v>148</v>
      </c>
      <c r="E69" s="26" t="s">
        <v>306</v>
      </c>
      <c r="F69" s="46"/>
      <c r="G69" s="43">
        <v>6000042</v>
      </c>
      <c r="H69" s="46" t="s">
        <v>147</v>
      </c>
      <c r="I69" s="44">
        <v>1.6811329374143444</v>
      </c>
      <c r="J69" s="44">
        <v>43295.295938575931</v>
      </c>
      <c r="K69" s="44">
        <v>18555.1269471991</v>
      </c>
      <c r="L69" s="44">
        <v>61850.42</v>
      </c>
      <c r="M69" s="92">
        <f t="shared" si="0"/>
        <v>0.70000003134297117</v>
      </c>
      <c r="N69" s="94">
        <f t="shared" si="1"/>
        <v>0.30000001531435194</v>
      </c>
      <c r="O69" s="140"/>
      <c r="P69" s="141"/>
      <c r="Q69" s="141"/>
    </row>
    <row r="70" spans="1:17" x14ac:dyDescent="0.25">
      <c r="A70" s="30"/>
      <c r="B70" s="52" t="s">
        <v>305</v>
      </c>
      <c r="C70" s="26" t="s">
        <v>339</v>
      </c>
      <c r="D70" s="42" t="s">
        <v>152</v>
      </c>
      <c r="E70" s="26" t="s">
        <v>306</v>
      </c>
      <c r="F70" s="46"/>
      <c r="G70" s="43">
        <v>6000043</v>
      </c>
      <c r="H70" s="27" t="s">
        <v>151</v>
      </c>
      <c r="I70" s="44">
        <v>0.74920054819552306</v>
      </c>
      <c r="J70" s="44">
        <v>19294.642755234927</v>
      </c>
      <c r="K70" s="44">
        <v>8269.1326612517732</v>
      </c>
      <c r="L70" s="44">
        <v>27563.78</v>
      </c>
      <c r="M70" s="92">
        <f t="shared" ref="M70:M133" si="2">J70/L70</f>
        <v>0.69999988228156396</v>
      </c>
      <c r="N70" s="94">
        <f t="shared" ref="N70:N133" si="3">K70/L70</f>
        <v>0.29999995143089131</v>
      </c>
      <c r="O70" s="140"/>
      <c r="P70" s="141"/>
      <c r="Q70" s="141"/>
    </row>
    <row r="71" spans="1:17" s="50" customFormat="1" x14ac:dyDescent="0.25">
      <c r="A71" s="30"/>
      <c r="B71" s="53" t="s">
        <v>305</v>
      </c>
      <c r="C71" s="27" t="s">
        <v>340</v>
      </c>
      <c r="D71" s="48" t="s">
        <v>153</v>
      </c>
      <c r="E71" s="26" t="s">
        <v>306</v>
      </c>
      <c r="F71" s="46"/>
      <c r="G71" s="43">
        <v>6000044</v>
      </c>
      <c r="H71" s="27" t="s">
        <v>341</v>
      </c>
      <c r="I71" s="44">
        <v>0.52992233896756513</v>
      </c>
      <c r="J71" s="44">
        <v>13647.430241507629</v>
      </c>
      <c r="K71" s="44">
        <v>5848.8987116171083</v>
      </c>
      <c r="L71" s="44">
        <v>19496.330000000002</v>
      </c>
      <c r="M71" s="92">
        <f t="shared" si="2"/>
        <v>0.69999996109563323</v>
      </c>
      <c r="N71" s="94">
        <f t="shared" si="3"/>
        <v>0.29999998520834986</v>
      </c>
      <c r="O71" s="140"/>
      <c r="P71" s="141"/>
      <c r="Q71" s="141"/>
    </row>
    <row r="72" spans="1:17" x14ac:dyDescent="0.25">
      <c r="A72" s="30"/>
      <c r="B72" s="52" t="s">
        <v>305</v>
      </c>
      <c r="C72" s="26" t="s">
        <v>342</v>
      </c>
      <c r="D72" s="42" t="s">
        <v>155</v>
      </c>
      <c r="E72" s="26" t="s">
        <v>306</v>
      </c>
      <c r="F72" s="46"/>
      <c r="G72" s="43">
        <v>6000045</v>
      </c>
      <c r="H72" s="27" t="s">
        <v>154</v>
      </c>
      <c r="I72" s="44">
        <v>0.47510278666057559</v>
      </c>
      <c r="J72" s="44">
        <v>12235.627113075803</v>
      </c>
      <c r="K72" s="44">
        <v>5243.8402242084412</v>
      </c>
      <c r="L72" s="44">
        <v>17479.47</v>
      </c>
      <c r="M72" s="92">
        <f t="shared" si="2"/>
        <v>0.69999989204911828</v>
      </c>
      <c r="N72" s="94">
        <f t="shared" si="3"/>
        <v>0.29999995561698617</v>
      </c>
      <c r="O72" s="140"/>
      <c r="P72" s="141"/>
      <c r="Q72" s="141"/>
    </row>
    <row r="73" spans="1:17" x14ac:dyDescent="0.25">
      <c r="A73" s="30"/>
      <c r="B73" s="52" t="s">
        <v>305</v>
      </c>
      <c r="C73" s="47" t="s">
        <v>158</v>
      </c>
      <c r="D73" s="42" t="s">
        <v>343</v>
      </c>
      <c r="E73" s="26" t="s">
        <v>306</v>
      </c>
      <c r="F73" s="46"/>
      <c r="G73" s="43">
        <v>6000046</v>
      </c>
      <c r="H73" s="27" t="s">
        <v>158</v>
      </c>
      <c r="I73" s="44">
        <v>0.21014161717679306</v>
      </c>
      <c r="J73" s="44">
        <v>7000</v>
      </c>
      <c r="K73" s="44">
        <v>3000</v>
      </c>
      <c r="L73" s="44">
        <v>10000</v>
      </c>
      <c r="M73" s="92">
        <f t="shared" si="2"/>
        <v>0.7</v>
      </c>
      <c r="N73" s="94">
        <f t="shared" si="3"/>
        <v>0.3</v>
      </c>
      <c r="O73" s="140"/>
      <c r="P73" s="141"/>
      <c r="Q73" s="141"/>
    </row>
    <row r="74" spans="1:17" x14ac:dyDescent="0.25">
      <c r="A74" s="30"/>
      <c r="B74" s="52" t="s">
        <v>305</v>
      </c>
      <c r="C74" s="26" t="s">
        <v>344</v>
      </c>
      <c r="D74" s="42" t="s">
        <v>157</v>
      </c>
      <c r="E74" s="26" t="s">
        <v>306</v>
      </c>
      <c r="F74" s="46"/>
      <c r="G74" s="43">
        <v>6000047</v>
      </c>
      <c r="H74" s="27" t="s">
        <v>156</v>
      </c>
      <c r="I74" s="44">
        <v>0.39287345820009134</v>
      </c>
      <c r="J74" s="44">
        <v>10117.922420428071</v>
      </c>
      <c r="K74" s="44">
        <v>4336.2524930954414</v>
      </c>
      <c r="L74" s="44">
        <v>14454.17</v>
      </c>
      <c r="M74" s="92">
        <f t="shared" si="2"/>
        <v>0.70000023663953526</v>
      </c>
      <c r="N74" s="94">
        <f t="shared" si="3"/>
        <v>0.30000010329859422</v>
      </c>
      <c r="O74" s="140"/>
      <c r="P74" s="141"/>
      <c r="Q74" s="141"/>
    </row>
    <row r="75" spans="1:17" x14ac:dyDescent="0.25">
      <c r="A75" s="30"/>
      <c r="B75" s="52" t="s">
        <v>305</v>
      </c>
      <c r="C75" s="47" t="s">
        <v>159</v>
      </c>
      <c r="D75" s="42" t="s">
        <v>160</v>
      </c>
      <c r="E75" s="26" t="s">
        <v>306</v>
      </c>
      <c r="F75" s="46"/>
      <c r="G75" s="43">
        <v>6000048</v>
      </c>
      <c r="H75" s="27" t="s">
        <v>159</v>
      </c>
      <c r="I75" s="44">
        <v>0.36546368204659663</v>
      </c>
      <c r="J75" s="44">
        <v>9412.0208562121588</v>
      </c>
      <c r="K75" s="44">
        <v>4033.7232493911092</v>
      </c>
      <c r="L75" s="44">
        <v>13445.74</v>
      </c>
      <c r="M75" s="92">
        <f t="shared" si="2"/>
        <v>0.70000021242506238</v>
      </c>
      <c r="N75" s="94">
        <f t="shared" si="3"/>
        <v>0.30000009292096302</v>
      </c>
      <c r="O75" s="140"/>
      <c r="P75" s="141"/>
      <c r="Q75" s="141"/>
    </row>
    <row r="76" spans="1:17" x14ac:dyDescent="0.25">
      <c r="A76" s="30"/>
      <c r="B76" s="52" t="s">
        <v>305</v>
      </c>
      <c r="C76" s="26" t="s">
        <v>345</v>
      </c>
      <c r="D76" s="42" t="s">
        <v>162</v>
      </c>
      <c r="E76" s="26" t="s">
        <v>306</v>
      </c>
      <c r="F76" s="46"/>
      <c r="G76" s="43">
        <v>6000049</v>
      </c>
      <c r="H76" s="27" t="s">
        <v>161</v>
      </c>
      <c r="I76" s="44">
        <v>0.4842393787117405</v>
      </c>
      <c r="J76" s="44">
        <v>12470.92763448111</v>
      </c>
      <c r="K76" s="44">
        <v>5344.6833054432191</v>
      </c>
      <c r="L76" s="44">
        <v>17815.61</v>
      </c>
      <c r="M76" s="92">
        <f t="shared" si="2"/>
        <v>0.70000003561377411</v>
      </c>
      <c r="N76" s="94">
        <f t="shared" si="3"/>
        <v>0.3000000171446961</v>
      </c>
      <c r="O76" s="140"/>
      <c r="P76" s="141"/>
      <c r="Q76" s="141"/>
    </row>
    <row r="77" spans="1:17" x14ac:dyDescent="0.25">
      <c r="A77" s="30"/>
      <c r="B77" s="52" t="s">
        <v>305</v>
      </c>
      <c r="C77" s="26" t="s">
        <v>163</v>
      </c>
      <c r="D77" s="42" t="s">
        <v>164</v>
      </c>
      <c r="E77" s="26" t="s">
        <v>306</v>
      </c>
      <c r="F77" s="46"/>
      <c r="G77" s="43">
        <v>6000050</v>
      </c>
      <c r="H77" s="27" t="s">
        <v>163</v>
      </c>
      <c r="I77" s="44">
        <v>2.594792142530836</v>
      </c>
      <c r="J77" s="44">
        <v>66825.348079106319</v>
      </c>
      <c r="K77" s="44">
        <v>28639.435070676871</v>
      </c>
      <c r="L77" s="44">
        <v>95464.78</v>
      </c>
      <c r="M77" s="92">
        <f t="shared" si="2"/>
        <v>0.70000002177877874</v>
      </c>
      <c r="N77" s="94">
        <f t="shared" si="3"/>
        <v>0.30000001121541231</v>
      </c>
      <c r="O77" s="140"/>
      <c r="P77" s="141"/>
      <c r="Q77" s="141"/>
    </row>
    <row r="78" spans="1:17" x14ac:dyDescent="0.25">
      <c r="A78" s="30"/>
      <c r="B78" s="52" t="s">
        <v>305</v>
      </c>
      <c r="C78" s="26" t="s">
        <v>165</v>
      </c>
      <c r="D78" s="42" t="s">
        <v>166</v>
      </c>
      <c r="E78" s="26" t="s">
        <v>306</v>
      </c>
      <c r="F78" s="46"/>
      <c r="G78" s="43">
        <v>6000051</v>
      </c>
      <c r="H78" s="27" t="s">
        <v>165</v>
      </c>
      <c r="I78" s="44">
        <v>1.0781178620374601</v>
      </c>
      <c r="J78" s="44">
        <v>27765.461525825864</v>
      </c>
      <c r="K78" s="44">
        <v>11899.483585703771</v>
      </c>
      <c r="L78" s="44">
        <v>39664.949999999997</v>
      </c>
      <c r="M78" s="92">
        <f t="shared" si="2"/>
        <v>0.69999991241198756</v>
      </c>
      <c r="N78" s="94">
        <f t="shared" si="3"/>
        <v>0.29999996434393011</v>
      </c>
      <c r="O78" s="140"/>
      <c r="P78" s="141"/>
      <c r="Q78" s="141"/>
    </row>
    <row r="79" spans="1:17" x14ac:dyDescent="0.25">
      <c r="A79" s="30"/>
      <c r="B79" s="52" t="s">
        <v>305</v>
      </c>
      <c r="C79" s="26" t="s">
        <v>346</v>
      </c>
      <c r="D79" s="42" t="s">
        <v>168</v>
      </c>
      <c r="E79" s="26" t="s">
        <v>306</v>
      </c>
      <c r="F79" s="46"/>
      <c r="G79" s="43">
        <v>6000145</v>
      </c>
      <c r="H79" s="27" t="s">
        <v>167</v>
      </c>
      <c r="I79" s="44">
        <v>1.525810872544541</v>
      </c>
      <c r="J79" s="44">
        <v>39295.18707468576</v>
      </c>
      <c r="K79" s="44">
        <v>16840.794566207882</v>
      </c>
      <c r="L79" s="44">
        <v>56135.98</v>
      </c>
      <c r="M79" s="92">
        <f t="shared" si="2"/>
        <v>0.70000001914433052</v>
      </c>
      <c r="N79" s="94">
        <f t="shared" si="3"/>
        <v>0.30000001008636318</v>
      </c>
      <c r="O79" s="140"/>
      <c r="P79" s="141"/>
      <c r="Q79" s="141"/>
    </row>
    <row r="80" spans="1:17" x14ac:dyDescent="0.25">
      <c r="A80" s="30"/>
      <c r="B80" s="52" t="s">
        <v>305</v>
      </c>
      <c r="C80" s="26" t="s">
        <v>169</v>
      </c>
      <c r="D80" s="42" t="s">
        <v>170</v>
      </c>
      <c r="E80" s="26" t="s">
        <v>306</v>
      </c>
      <c r="F80" s="46"/>
      <c r="G80" s="43">
        <v>6000052</v>
      </c>
      <c r="H80" s="27" t="s">
        <v>169</v>
      </c>
      <c r="I80" s="44">
        <v>0.13704888076747374</v>
      </c>
      <c r="J80" s="44">
        <v>7000</v>
      </c>
      <c r="K80" s="44">
        <v>3000</v>
      </c>
      <c r="L80" s="44">
        <v>10000</v>
      </c>
      <c r="M80" s="92">
        <f t="shared" si="2"/>
        <v>0.7</v>
      </c>
      <c r="N80" s="94">
        <f t="shared" si="3"/>
        <v>0.3</v>
      </c>
      <c r="O80" s="140"/>
      <c r="P80" s="141"/>
      <c r="Q80" s="141"/>
    </row>
    <row r="81" spans="1:17" x14ac:dyDescent="0.25">
      <c r="A81" s="30"/>
      <c r="B81" s="52" t="s">
        <v>305</v>
      </c>
      <c r="C81" s="26" t="s">
        <v>171</v>
      </c>
      <c r="D81" s="42" t="s">
        <v>172</v>
      </c>
      <c r="E81" s="26" t="s">
        <v>306</v>
      </c>
      <c r="F81" s="46"/>
      <c r="G81" s="43">
        <v>6000053</v>
      </c>
      <c r="H81" s="27" t="s">
        <v>171</v>
      </c>
      <c r="I81" s="44">
        <v>0.6395614435815441</v>
      </c>
      <c r="J81" s="44">
        <v>16471.036498371275</v>
      </c>
      <c r="K81" s="44">
        <v>7059.0156864344408</v>
      </c>
      <c r="L81" s="44">
        <v>23530.05</v>
      </c>
      <c r="M81" s="92">
        <f t="shared" si="2"/>
        <v>0.70000006367905188</v>
      </c>
      <c r="N81" s="94">
        <f t="shared" si="3"/>
        <v>0.30000002917267243</v>
      </c>
      <c r="O81" s="140"/>
      <c r="P81" s="141"/>
      <c r="Q81" s="141"/>
    </row>
    <row r="82" spans="1:17" x14ac:dyDescent="0.25">
      <c r="A82" s="30"/>
      <c r="B82" s="52" t="s">
        <v>305</v>
      </c>
      <c r="C82" s="47" t="s">
        <v>173</v>
      </c>
      <c r="D82" s="42"/>
      <c r="E82" s="26" t="s">
        <v>306</v>
      </c>
      <c r="F82" s="46"/>
      <c r="G82" s="27"/>
      <c r="H82" s="47" t="s">
        <v>173</v>
      </c>
      <c r="I82" s="44">
        <v>0.62128825947921429</v>
      </c>
      <c r="J82" s="44">
        <v>16000.43545556067</v>
      </c>
      <c r="K82" s="44">
        <v>6857.3295239648851</v>
      </c>
      <c r="L82" s="44">
        <v>22857.759999999998</v>
      </c>
      <c r="M82" s="92">
        <f t="shared" si="2"/>
        <v>0.70000015117669756</v>
      </c>
      <c r="N82" s="94">
        <f t="shared" si="3"/>
        <v>0.30000006667166362</v>
      </c>
      <c r="O82" s="140"/>
      <c r="P82" s="141"/>
      <c r="Q82" s="141"/>
    </row>
    <row r="83" spans="1:17" x14ac:dyDescent="0.25">
      <c r="A83" s="30"/>
      <c r="B83" s="52" t="s">
        <v>305</v>
      </c>
      <c r="C83" s="27" t="s">
        <v>347</v>
      </c>
      <c r="D83" s="42" t="s">
        <v>175</v>
      </c>
      <c r="E83" s="26" t="s">
        <v>306</v>
      </c>
      <c r="F83" s="46"/>
      <c r="G83" s="43">
        <v>6000129</v>
      </c>
      <c r="H83" s="27" t="s">
        <v>174</v>
      </c>
      <c r="I83" s="44">
        <v>0.81315669255367751</v>
      </c>
      <c r="J83" s="44">
        <v>20941.746405072052</v>
      </c>
      <c r="K83" s="44">
        <v>8975.0342298952164</v>
      </c>
      <c r="L83" s="44">
        <v>29916.78</v>
      </c>
      <c r="M83" s="92">
        <f t="shared" si="2"/>
        <v>0.70000001353996166</v>
      </c>
      <c r="N83" s="94">
        <f t="shared" si="3"/>
        <v>0.30000000768449064</v>
      </c>
      <c r="O83" s="140"/>
      <c r="P83" s="141"/>
      <c r="Q83" s="141"/>
    </row>
    <row r="84" spans="1:17" x14ac:dyDescent="0.25">
      <c r="A84" s="30"/>
      <c r="B84" s="52" t="s">
        <v>305</v>
      </c>
      <c r="C84" s="47" t="s">
        <v>348</v>
      </c>
      <c r="D84" s="42"/>
      <c r="E84" s="26" t="s">
        <v>306</v>
      </c>
      <c r="F84" s="46"/>
      <c r="G84" s="27"/>
      <c r="H84" s="47" t="s">
        <v>348</v>
      </c>
      <c r="I84" s="44">
        <v>0.17359524897213338</v>
      </c>
      <c r="J84" s="44">
        <v>7000</v>
      </c>
      <c r="K84" s="44">
        <v>3000</v>
      </c>
      <c r="L84" s="44">
        <v>10000</v>
      </c>
      <c r="M84" s="92">
        <f t="shared" si="2"/>
        <v>0.7</v>
      </c>
      <c r="N84" s="94">
        <f t="shared" si="3"/>
        <v>0.3</v>
      </c>
      <c r="O84" s="140"/>
      <c r="P84" s="141"/>
      <c r="Q84" s="141"/>
    </row>
    <row r="85" spans="1:17" x14ac:dyDescent="0.25">
      <c r="A85" s="30"/>
      <c r="B85" s="52" t="s">
        <v>305</v>
      </c>
      <c r="C85" s="26" t="s">
        <v>349</v>
      </c>
      <c r="D85" s="42" t="s">
        <v>350</v>
      </c>
      <c r="E85" s="26" t="s">
        <v>306</v>
      </c>
      <c r="F85" s="46"/>
      <c r="G85" s="43">
        <v>6000057</v>
      </c>
      <c r="H85" s="27" t="s">
        <v>351</v>
      </c>
      <c r="I85" s="44">
        <v>0.14618547281863864</v>
      </c>
      <c r="J85" s="44">
        <v>7000</v>
      </c>
      <c r="K85" s="44">
        <v>3000</v>
      </c>
      <c r="L85" s="44">
        <v>10000</v>
      </c>
      <c r="M85" s="92">
        <f t="shared" si="2"/>
        <v>0.7</v>
      </c>
      <c r="N85" s="94">
        <f t="shared" si="3"/>
        <v>0.3</v>
      </c>
      <c r="O85" s="140"/>
      <c r="P85" s="141"/>
      <c r="Q85" s="141"/>
    </row>
    <row r="86" spans="1:17" x14ac:dyDescent="0.25">
      <c r="A86" s="30"/>
      <c r="B86" s="52" t="s">
        <v>305</v>
      </c>
      <c r="C86" s="26" t="s">
        <v>352</v>
      </c>
      <c r="D86" s="42" t="s">
        <v>353</v>
      </c>
      <c r="E86" s="26" t="s">
        <v>306</v>
      </c>
      <c r="F86" s="46"/>
      <c r="G86" s="43">
        <v>6000058</v>
      </c>
      <c r="H86" s="27" t="s">
        <v>352</v>
      </c>
      <c r="I86" s="44">
        <v>0.22841480127912289</v>
      </c>
      <c r="J86" s="44">
        <v>7000</v>
      </c>
      <c r="K86" s="44">
        <v>3000</v>
      </c>
      <c r="L86" s="44">
        <v>10000</v>
      </c>
      <c r="M86" s="92">
        <f t="shared" si="2"/>
        <v>0.7</v>
      </c>
      <c r="N86" s="94">
        <f t="shared" si="3"/>
        <v>0.3</v>
      </c>
      <c r="O86" s="140"/>
      <c r="P86" s="141"/>
      <c r="Q86" s="141"/>
    </row>
    <row r="87" spans="1:17" x14ac:dyDescent="0.25">
      <c r="A87" s="30"/>
      <c r="B87" s="53" t="s">
        <v>305</v>
      </c>
      <c r="C87" s="27" t="s">
        <v>354</v>
      </c>
      <c r="D87" s="42" t="s">
        <v>355</v>
      </c>
      <c r="E87" s="26" t="s">
        <v>306</v>
      </c>
      <c r="F87" s="46"/>
      <c r="G87" s="43">
        <v>6000059</v>
      </c>
      <c r="H87" s="55" t="s">
        <v>452</v>
      </c>
      <c r="I87" s="44">
        <v>1.3796253997259023</v>
      </c>
      <c r="J87" s="44">
        <v>35530.378732200894</v>
      </c>
      <c r="K87" s="44">
        <v>15227.305266451436</v>
      </c>
      <c r="L87" s="44">
        <v>50757.68</v>
      </c>
      <c r="M87" s="92">
        <f t="shared" si="2"/>
        <v>0.70000005382832498</v>
      </c>
      <c r="N87" s="94">
        <f t="shared" si="3"/>
        <v>0.30000002495093225</v>
      </c>
      <c r="O87" s="140"/>
      <c r="P87" s="141"/>
      <c r="Q87" s="141"/>
    </row>
    <row r="88" spans="1:17" x14ac:dyDescent="0.25">
      <c r="A88" s="30"/>
      <c r="B88" s="41" t="s">
        <v>305</v>
      </c>
      <c r="C88" s="222" t="s">
        <v>1076</v>
      </c>
      <c r="D88" s="42" t="s">
        <v>176</v>
      </c>
      <c r="E88" s="26" t="s">
        <v>306</v>
      </c>
      <c r="F88" s="46"/>
      <c r="G88" s="43">
        <v>6000064</v>
      </c>
      <c r="H88" s="222" t="s">
        <v>1076</v>
      </c>
      <c r="I88" s="44">
        <v>1.5075376884422111</v>
      </c>
      <c r="J88" s="44">
        <v>38824.586031875151</v>
      </c>
      <c r="K88" s="44">
        <v>16639.108403738323</v>
      </c>
      <c r="L88" s="44">
        <v>55463.69</v>
      </c>
      <c r="M88" s="92">
        <f t="shared" si="2"/>
        <v>0.70000005466414428</v>
      </c>
      <c r="N88" s="94">
        <f t="shared" si="3"/>
        <v>0.30000002530914049</v>
      </c>
      <c r="O88" s="140"/>
      <c r="P88" s="141"/>
      <c r="Q88" s="141"/>
    </row>
    <row r="89" spans="1:17" x14ac:dyDescent="0.25">
      <c r="A89" s="30"/>
      <c r="B89" s="41" t="s">
        <v>305</v>
      </c>
      <c r="C89" s="26" t="s">
        <v>357</v>
      </c>
      <c r="D89" s="42" t="s">
        <v>178</v>
      </c>
      <c r="E89" s="26" t="s">
        <v>306</v>
      </c>
      <c r="F89" s="46"/>
      <c r="G89" s="43">
        <v>6000065</v>
      </c>
      <c r="H89" s="27" t="s">
        <v>177</v>
      </c>
      <c r="I89" s="44">
        <v>1.4344449520328917</v>
      </c>
      <c r="J89" s="44">
        <v>36942.181860632722</v>
      </c>
      <c r="K89" s="44">
        <v>15832.363753860101</v>
      </c>
      <c r="L89" s="44">
        <v>52774.55</v>
      </c>
      <c r="M89" s="92">
        <f t="shared" si="2"/>
        <v>0.69999994051361347</v>
      </c>
      <c r="N89" s="94">
        <f t="shared" si="3"/>
        <v>0.29999997638748416</v>
      </c>
      <c r="O89" s="140"/>
      <c r="P89" s="141"/>
      <c r="Q89" s="141"/>
    </row>
    <row r="90" spans="1:17" x14ac:dyDescent="0.25">
      <c r="A90" s="30"/>
      <c r="B90" s="41" t="s">
        <v>305</v>
      </c>
      <c r="C90" s="26" t="s">
        <v>358</v>
      </c>
      <c r="D90" s="42" t="s">
        <v>180</v>
      </c>
      <c r="E90" s="26" t="s">
        <v>306</v>
      </c>
      <c r="F90" s="46"/>
      <c r="G90" s="43">
        <v>6000068</v>
      </c>
      <c r="H90" s="27" t="s">
        <v>179</v>
      </c>
      <c r="I90" s="44">
        <v>3.0424851530379167</v>
      </c>
      <c r="J90" s="44">
        <v>78355.073627966209</v>
      </c>
      <c r="K90" s="44">
        <v>33580.746051180977</v>
      </c>
      <c r="L90" s="44">
        <v>111935.82</v>
      </c>
      <c r="M90" s="92">
        <f t="shared" si="2"/>
        <v>0.69999999667636514</v>
      </c>
      <c r="N90" s="94">
        <f t="shared" si="3"/>
        <v>0.30000000045723502</v>
      </c>
      <c r="O90" s="140"/>
      <c r="P90" s="141"/>
      <c r="Q90" s="141"/>
    </row>
    <row r="91" spans="1:17" x14ac:dyDescent="0.25">
      <c r="A91" s="30"/>
      <c r="B91" s="41" t="s">
        <v>305</v>
      </c>
      <c r="C91" s="27" t="s">
        <v>359</v>
      </c>
      <c r="D91" s="42" t="s">
        <v>360</v>
      </c>
      <c r="E91" s="26" t="s">
        <v>306</v>
      </c>
      <c r="F91" s="46"/>
      <c r="G91" s="43">
        <v>6000139</v>
      </c>
      <c r="H91" s="27" t="s">
        <v>361</v>
      </c>
      <c r="I91" s="44">
        <v>0.13704888076747374</v>
      </c>
      <c r="J91" s="44">
        <v>7000</v>
      </c>
      <c r="K91" s="44">
        <v>3000</v>
      </c>
      <c r="L91" s="44">
        <v>10000</v>
      </c>
      <c r="M91" s="92">
        <f t="shared" si="2"/>
        <v>0.7</v>
      </c>
      <c r="N91" s="94">
        <f t="shared" si="3"/>
        <v>0.3</v>
      </c>
      <c r="O91" s="140"/>
      <c r="P91" s="141"/>
      <c r="Q91" s="141"/>
    </row>
    <row r="92" spans="1:17" x14ac:dyDescent="0.25">
      <c r="A92" s="30"/>
      <c r="B92" s="41" t="s">
        <v>305</v>
      </c>
      <c r="C92" s="26" t="s">
        <v>362</v>
      </c>
      <c r="D92" s="42" t="s">
        <v>363</v>
      </c>
      <c r="E92" s="26" t="s">
        <v>306</v>
      </c>
      <c r="F92" s="46"/>
      <c r="G92" s="43">
        <v>6000071</v>
      </c>
      <c r="H92" s="27" t="s">
        <v>364</v>
      </c>
      <c r="I92" s="44">
        <v>6.3956144358154415E-2</v>
      </c>
      <c r="J92" s="44">
        <v>7000</v>
      </c>
      <c r="K92" s="44">
        <v>3000</v>
      </c>
      <c r="L92" s="44">
        <v>10000</v>
      </c>
      <c r="M92" s="92">
        <f t="shared" si="2"/>
        <v>0.7</v>
      </c>
      <c r="N92" s="94">
        <f t="shared" si="3"/>
        <v>0.3</v>
      </c>
      <c r="O92" s="140"/>
      <c r="P92" s="141"/>
      <c r="Q92" s="141"/>
    </row>
    <row r="93" spans="1:17" x14ac:dyDescent="0.25">
      <c r="A93" s="30"/>
      <c r="B93" s="41" t="s">
        <v>305</v>
      </c>
      <c r="C93" s="26" t="s">
        <v>181</v>
      </c>
      <c r="D93" s="42" t="s">
        <v>182</v>
      </c>
      <c r="E93" s="26" t="s">
        <v>306</v>
      </c>
      <c r="F93" s="46"/>
      <c r="G93" s="43">
        <v>6000072</v>
      </c>
      <c r="H93" s="27" t="s">
        <v>181</v>
      </c>
      <c r="I93" s="44">
        <v>1.3887619917770671</v>
      </c>
      <c r="J93" s="44">
        <v>35765.679253606198</v>
      </c>
      <c r="K93" s="44">
        <v>15328.148347686214</v>
      </c>
      <c r="L93" s="44">
        <v>51093.83</v>
      </c>
      <c r="M93" s="92">
        <f t="shared" si="2"/>
        <v>0.69999996581986901</v>
      </c>
      <c r="N93" s="94">
        <f t="shared" si="3"/>
        <v>0.29999998723302235</v>
      </c>
      <c r="O93" s="140"/>
      <c r="P93" s="141"/>
      <c r="Q93" s="141"/>
    </row>
    <row r="94" spans="1:17" x14ac:dyDescent="0.25">
      <c r="A94" s="30"/>
      <c r="B94" s="41" t="s">
        <v>305</v>
      </c>
      <c r="C94" s="119" t="s">
        <v>365</v>
      </c>
      <c r="D94" s="42" t="s">
        <v>130</v>
      </c>
      <c r="E94" s="26" t="s">
        <v>306</v>
      </c>
      <c r="F94" s="46"/>
      <c r="G94" s="43">
        <v>6000073</v>
      </c>
      <c r="H94" s="27" t="s">
        <v>453</v>
      </c>
      <c r="I94" s="44">
        <v>0.67610781178620372</v>
      </c>
      <c r="J94" s="44">
        <v>17412.23858399249</v>
      </c>
      <c r="K94" s="44">
        <v>7462.3880113735513</v>
      </c>
      <c r="L94" s="44">
        <v>24874.63</v>
      </c>
      <c r="M94" s="92">
        <f t="shared" si="2"/>
        <v>0.69999990287262526</v>
      </c>
      <c r="N94" s="94">
        <f t="shared" si="3"/>
        <v>0.29999996025563197</v>
      </c>
      <c r="O94" s="140"/>
      <c r="P94" s="141"/>
      <c r="Q94" s="141"/>
    </row>
    <row r="95" spans="1:17" x14ac:dyDescent="0.25">
      <c r="A95" s="30"/>
      <c r="B95" s="41" t="s">
        <v>305</v>
      </c>
      <c r="C95" s="26" t="s">
        <v>366</v>
      </c>
      <c r="D95" s="42" t="s">
        <v>367</v>
      </c>
      <c r="E95" s="26" t="s">
        <v>306</v>
      </c>
      <c r="F95" s="46"/>
      <c r="G95" s="43">
        <v>6000076</v>
      </c>
      <c r="H95" s="27" t="s">
        <v>368</v>
      </c>
      <c r="I95" s="44">
        <v>9.1365920511649157E-2</v>
      </c>
      <c r="J95" s="44">
        <v>7000</v>
      </c>
      <c r="K95" s="44">
        <v>3000</v>
      </c>
      <c r="L95" s="44">
        <v>10000</v>
      </c>
      <c r="M95" s="92">
        <f t="shared" si="2"/>
        <v>0.7</v>
      </c>
      <c r="N95" s="94">
        <f t="shared" si="3"/>
        <v>0.3</v>
      </c>
      <c r="O95" s="140"/>
      <c r="P95" s="141"/>
      <c r="Q95" s="141"/>
    </row>
    <row r="96" spans="1:17" x14ac:dyDescent="0.25">
      <c r="A96" s="30"/>
      <c r="B96" s="41" t="s">
        <v>305</v>
      </c>
      <c r="C96" s="47" t="s">
        <v>183</v>
      </c>
      <c r="D96" s="42" t="s">
        <v>184</v>
      </c>
      <c r="E96" s="26" t="s">
        <v>306</v>
      </c>
      <c r="F96" s="46"/>
      <c r="G96" s="43">
        <v>6000077</v>
      </c>
      <c r="H96" s="27" t="s">
        <v>183</v>
      </c>
      <c r="I96" s="44">
        <v>0.44769301050708088</v>
      </c>
      <c r="J96" s="44">
        <v>11529.725548859893</v>
      </c>
      <c r="K96" s="44">
        <v>4941.3109805041086</v>
      </c>
      <c r="L96" s="44">
        <v>16471.04</v>
      </c>
      <c r="M96" s="92">
        <f t="shared" si="2"/>
        <v>0.69999985118486097</v>
      </c>
      <c r="N96" s="94">
        <f t="shared" si="3"/>
        <v>0.29999993810373288</v>
      </c>
      <c r="O96" s="140"/>
      <c r="P96" s="141"/>
      <c r="Q96" s="141"/>
    </row>
    <row r="97" spans="1:17" s="50" customFormat="1" x14ac:dyDescent="0.25">
      <c r="A97" s="30"/>
      <c r="B97" s="41" t="s">
        <v>305</v>
      </c>
      <c r="C97" s="26" t="s">
        <v>369</v>
      </c>
      <c r="D97" s="42" t="s">
        <v>370</v>
      </c>
      <c r="E97" s="26" t="s">
        <v>306</v>
      </c>
      <c r="F97" s="46"/>
      <c r="G97" s="43">
        <v>6000079</v>
      </c>
      <c r="H97" s="27" t="s">
        <v>371</v>
      </c>
      <c r="I97" s="44">
        <v>1.297396071265418</v>
      </c>
      <c r="J97" s="44">
        <v>33412.67403955316</v>
      </c>
      <c r="K97" s="44">
        <v>14319.717535338435</v>
      </c>
      <c r="L97" s="44">
        <v>47732.39</v>
      </c>
      <c r="M97" s="92">
        <f t="shared" si="2"/>
        <v>0.70000002177877874</v>
      </c>
      <c r="N97" s="94">
        <f t="shared" si="3"/>
        <v>0.30000001121541231</v>
      </c>
      <c r="O97" s="140"/>
      <c r="P97" s="141"/>
      <c r="Q97" s="141"/>
    </row>
    <row r="98" spans="1:17" x14ac:dyDescent="0.25">
      <c r="A98" s="30"/>
      <c r="B98" s="41" t="s">
        <v>305</v>
      </c>
      <c r="C98" s="26" t="s">
        <v>372</v>
      </c>
      <c r="D98" s="42" t="s">
        <v>373</v>
      </c>
      <c r="E98" s="26" t="s">
        <v>306</v>
      </c>
      <c r="F98" s="46"/>
      <c r="G98" s="43">
        <v>6000083</v>
      </c>
      <c r="H98" s="27" t="s">
        <v>372</v>
      </c>
      <c r="I98" s="44">
        <v>0.26496116948378257</v>
      </c>
      <c r="J98" s="44">
        <v>7000</v>
      </c>
      <c r="K98" s="44">
        <v>3000</v>
      </c>
      <c r="L98" s="44">
        <v>10000</v>
      </c>
      <c r="M98" s="92">
        <f t="shared" si="2"/>
        <v>0.7</v>
      </c>
      <c r="N98" s="94">
        <f t="shared" si="3"/>
        <v>0.3</v>
      </c>
      <c r="O98" s="140"/>
      <c r="P98" s="141"/>
      <c r="Q98" s="141"/>
    </row>
    <row r="99" spans="1:17" x14ac:dyDescent="0.25">
      <c r="A99" s="30"/>
      <c r="B99" s="41" t="s">
        <v>305</v>
      </c>
      <c r="C99" s="26" t="s">
        <v>374</v>
      </c>
      <c r="D99" s="42" t="s">
        <v>186</v>
      </c>
      <c r="E99" s="26" t="s">
        <v>306</v>
      </c>
      <c r="F99" s="46"/>
      <c r="G99" s="43">
        <v>6000084</v>
      </c>
      <c r="H99" s="27" t="s">
        <v>185</v>
      </c>
      <c r="I99" s="44">
        <v>0.73092736409319325</v>
      </c>
      <c r="J99" s="44">
        <v>18824.041712424318</v>
      </c>
      <c r="K99" s="44">
        <v>8067.4464987822184</v>
      </c>
      <c r="L99" s="44">
        <v>26891.49</v>
      </c>
      <c r="M99" s="92">
        <f t="shared" si="2"/>
        <v>0.69999995211958566</v>
      </c>
      <c r="N99" s="94">
        <f t="shared" si="3"/>
        <v>0.29999998136147227</v>
      </c>
      <c r="O99" s="140"/>
      <c r="P99" s="141"/>
      <c r="Q99" s="141"/>
    </row>
    <row r="100" spans="1:17" x14ac:dyDescent="0.25">
      <c r="A100" s="30"/>
      <c r="B100" s="52" t="s">
        <v>305</v>
      </c>
      <c r="C100" s="27" t="s">
        <v>375</v>
      </c>
      <c r="D100" s="42" t="s">
        <v>187</v>
      </c>
      <c r="E100" s="26" t="s">
        <v>306</v>
      </c>
      <c r="F100" s="46"/>
      <c r="G100" s="43">
        <v>6000085</v>
      </c>
      <c r="H100" s="27" t="s">
        <v>375</v>
      </c>
      <c r="I100" s="44">
        <v>1.525810872544541</v>
      </c>
      <c r="J100" s="44">
        <v>39295.18707468576</v>
      </c>
      <c r="K100" s="44">
        <v>16840.794566207882</v>
      </c>
      <c r="L100" s="44">
        <v>56135.98</v>
      </c>
      <c r="M100" s="92">
        <f t="shared" si="2"/>
        <v>0.70000001914433052</v>
      </c>
      <c r="N100" s="94">
        <f t="shared" si="3"/>
        <v>0.30000001008636318</v>
      </c>
      <c r="O100" s="140"/>
      <c r="P100" s="141"/>
      <c r="Q100" s="141"/>
    </row>
    <row r="101" spans="1:17" x14ac:dyDescent="0.25">
      <c r="A101" s="30"/>
      <c r="B101" s="41" t="s">
        <v>305</v>
      </c>
      <c r="C101" s="26" t="s">
        <v>376</v>
      </c>
      <c r="D101" s="42" t="s">
        <v>191</v>
      </c>
      <c r="E101" s="26" t="s">
        <v>306</v>
      </c>
      <c r="F101" s="46"/>
      <c r="G101" s="43">
        <v>6000087</v>
      </c>
      <c r="H101" s="27" t="s">
        <v>190</v>
      </c>
      <c r="I101" s="44">
        <v>0.60301507537688437</v>
      </c>
      <c r="J101" s="44">
        <v>15529.834412750062</v>
      </c>
      <c r="K101" s="44">
        <v>6655.6433614953303</v>
      </c>
      <c r="L101" s="44">
        <v>22185.48</v>
      </c>
      <c r="M101" s="92">
        <f t="shared" si="2"/>
        <v>0.69999992845546111</v>
      </c>
      <c r="N101" s="94">
        <f t="shared" si="3"/>
        <v>0.29999997121970451</v>
      </c>
      <c r="O101" s="140"/>
      <c r="P101" s="141"/>
      <c r="Q101" s="141"/>
    </row>
    <row r="102" spans="1:17" x14ac:dyDescent="0.25">
      <c r="A102" s="30"/>
      <c r="B102" s="41" t="s">
        <v>305</v>
      </c>
      <c r="C102" s="26" t="s">
        <v>377</v>
      </c>
      <c r="D102" s="42" t="s">
        <v>200</v>
      </c>
      <c r="E102" s="26" t="s">
        <v>306</v>
      </c>
      <c r="F102" s="46"/>
      <c r="G102" s="43">
        <v>6000088</v>
      </c>
      <c r="H102" s="27" t="s">
        <v>199</v>
      </c>
      <c r="I102" s="44">
        <v>0.8040201005025126</v>
      </c>
      <c r="J102" s="44">
        <v>20706.445883666747</v>
      </c>
      <c r="K102" s="44">
        <v>8874.1911486604404</v>
      </c>
      <c r="L102" s="44">
        <v>29580.639999999999</v>
      </c>
      <c r="M102" s="92">
        <f t="shared" si="2"/>
        <v>0.699999928455461</v>
      </c>
      <c r="N102" s="94">
        <f t="shared" si="3"/>
        <v>0.29999997121970451</v>
      </c>
      <c r="O102" s="140"/>
      <c r="P102" s="141"/>
      <c r="Q102" s="141"/>
    </row>
    <row r="103" spans="1:17" x14ac:dyDescent="0.25">
      <c r="A103" s="30"/>
      <c r="B103" s="49" t="s">
        <v>305</v>
      </c>
      <c r="C103" s="27" t="s">
        <v>378</v>
      </c>
      <c r="D103" s="48" t="s">
        <v>189</v>
      </c>
      <c r="E103" s="26" t="s">
        <v>306</v>
      </c>
      <c r="F103" s="46"/>
      <c r="G103" s="43">
        <v>6000091</v>
      </c>
      <c r="H103" s="27" t="s">
        <v>188</v>
      </c>
      <c r="I103" s="44">
        <v>0.1187756966651439</v>
      </c>
      <c r="J103" s="44">
        <v>7000</v>
      </c>
      <c r="K103" s="44">
        <v>3000</v>
      </c>
      <c r="L103" s="44">
        <v>10000</v>
      </c>
      <c r="M103" s="92">
        <f t="shared" si="2"/>
        <v>0.7</v>
      </c>
      <c r="N103" s="94">
        <f t="shared" si="3"/>
        <v>0.3</v>
      </c>
      <c r="O103" s="140"/>
      <c r="P103" s="141"/>
      <c r="Q103" s="141"/>
    </row>
    <row r="104" spans="1:17" x14ac:dyDescent="0.25">
      <c r="A104" s="30"/>
      <c r="B104" s="41" t="s">
        <v>305</v>
      </c>
      <c r="C104" s="26" t="s">
        <v>379</v>
      </c>
      <c r="D104" s="42" t="s">
        <v>193</v>
      </c>
      <c r="E104" s="26" t="s">
        <v>306</v>
      </c>
      <c r="F104" s="46"/>
      <c r="G104" s="43">
        <v>6000092</v>
      </c>
      <c r="H104" s="27" t="s">
        <v>192</v>
      </c>
      <c r="I104" s="44">
        <v>0.62128825947921429</v>
      </c>
      <c r="J104" s="44">
        <v>16000.43545556067</v>
      </c>
      <c r="K104" s="44">
        <v>6857.3295239648851</v>
      </c>
      <c r="L104" s="44">
        <v>22857.759999999998</v>
      </c>
      <c r="M104" s="92">
        <f t="shared" si="2"/>
        <v>0.70000015117669756</v>
      </c>
      <c r="N104" s="94">
        <f t="shared" si="3"/>
        <v>0.30000006667166362</v>
      </c>
      <c r="O104" s="140"/>
      <c r="P104" s="141"/>
      <c r="Q104" s="141"/>
    </row>
    <row r="105" spans="1:17" x14ac:dyDescent="0.25">
      <c r="A105" s="30"/>
      <c r="B105" s="41" t="s">
        <v>305</v>
      </c>
      <c r="C105" s="26" t="s">
        <v>194</v>
      </c>
      <c r="D105" s="42" t="s">
        <v>195</v>
      </c>
      <c r="E105" s="26" t="s">
        <v>306</v>
      </c>
      <c r="F105" s="46"/>
      <c r="G105" s="43">
        <v>6000093</v>
      </c>
      <c r="H105" s="27" t="s">
        <v>194</v>
      </c>
      <c r="I105" s="44">
        <v>0.56646870717222475</v>
      </c>
      <c r="J105" s="44">
        <v>14588.632327128844</v>
      </c>
      <c r="K105" s="44">
        <v>6252.2710365562198</v>
      </c>
      <c r="L105" s="44">
        <v>20840.900000000001</v>
      </c>
      <c r="M105" s="92">
        <f t="shared" si="2"/>
        <v>0.7000001116616289</v>
      </c>
      <c r="N105" s="94">
        <f t="shared" si="3"/>
        <v>0.30000004973663419</v>
      </c>
      <c r="O105" s="140"/>
      <c r="P105" s="141"/>
      <c r="Q105" s="141"/>
    </row>
    <row r="106" spans="1:17" s="50" customFormat="1" x14ac:dyDescent="0.25">
      <c r="A106" s="30"/>
      <c r="B106" s="41" t="s">
        <v>305</v>
      </c>
      <c r="C106" s="26" t="s">
        <v>380</v>
      </c>
      <c r="D106" s="42" t="s">
        <v>196</v>
      </c>
      <c r="E106" s="26" t="s">
        <v>306</v>
      </c>
      <c r="F106" s="46"/>
      <c r="G106" s="43">
        <v>6000094</v>
      </c>
      <c r="H106" s="27" t="s">
        <v>380</v>
      </c>
      <c r="I106" s="44">
        <v>0.97761534947464601</v>
      </c>
      <c r="J106" s="44">
        <v>25177.155790367524</v>
      </c>
      <c r="K106" s="44">
        <v>10790.209692121218</v>
      </c>
      <c r="L106" s="44">
        <v>35967.370000000003</v>
      </c>
      <c r="M106" s="92">
        <f t="shared" si="2"/>
        <v>0.69999991076265855</v>
      </c>
      <c r="N106" s="94">
        <f t="shared" si="3"/>
        <v>0.29999996363707487</v>
      </c>
      <c r="O106" s="140"/>
      <c r="P106" s="141"/>
      <c r="Q106" s="141"/>
    </row>
    <row r="107" spans="1:17" x14ac:dyDescent="0.25">
      <c r="A107" s="30"/>
      <c r="B107" s="41" t="s">
        <v>305</v>
      </c>
      <c r="C107" s="26" t="s">
        <v>381</v>
      </c>
      <c r="D107" s="42" t="s">
        <v>198</v>
      </c>
      <c r="E107" s="26" t="s">
        <v>306</v>
      </c>
      <c r="F107" s="46"/>
      <c r="G107" s="43">
        <v>6000095</v>
      </c>
      <c r="H107" s="27" t="s">
        <v>197</v>
      </c>
      <c r="I107" s="44">
        <v>0.59387848332571946</v>
      </c>
      <c r="J107" s="44">
        <v>15294.533891344759</v>
      </c>
      <c r="K107" s="44">
        <v>6554.8002802605515</v>
      </c>
      <c r="L107" s="44">
        <v>21849.33</v>
      </c>
      <c r="M107" s="92">
        <f t="shared" si="2"/>
        <v>0.70000013233104896</v>
      </c>
      <c r="N107" s="94">
        <f t="shared" si="3"/>
        <v>0.30000005859495699</v>
      </c>
      <c r="O107" s="140"/>
      <c r="P107" s="141"/>
      <c r="Q107" s="141"/>
    </row>
    <row r="108" spans="1:17" s="50" customFormat="1" x14ac:dyDescent="0.25">
      <c r="A108" s="30"/>
      <c r="B108" s="41" t="s">
        <v>305</v>
      </c>
      <c r="C108" s="27" t="s">
        <v>382</v>
      </c>
      <c r="D108" s="42" t="s">
        <v>202</v>
      </c>
      <c r="E108" s="26" t="s">
        <v>306</v>
      </c>
      <c r="F108" s="46"/>
      <c r="G108" s="43">
        <v>6000153</v>
      </c>
      <c r="H108" s="27" t="s">
        <v>201</v>
      </c>
      <c r="I108" s="44">
        <v>1.5166742804933759</v>
      </c>
      <c r="J108" s="44">
        <v>39059.886553280448</v>
      </c>
      <c r="K108" s="44">
        <v>16739.951484973102</v>
      </c>
      <c r="L108" s="44">
        <v>55799.839999999997</v>
      </c>
      <c r="M108" s="92">
        <f t="shared" si="2"/>
        <v>0.69999997407305203</v>
      </c>
      <c r="N108" s="94">
        <f t="shared" si="3"/>
        <v>0.29999999077010081</v>
      </c>
      <c r="O108" s="140"/>
      <c r="P108" s="141"/>
      <c r="Q108" s="141"/>
    </row>
    <row r="109" spans="1:17" x14ac:dyDescent="0.25">
      <c r="A109" s="30"/>
      <c r="B109" s="52" t="s">
        <v>305</v>
      </c>
      <c r="C109" s="26" t="s">
        <v>203</v>
      </c>
      <c r="D109" s="42" t="s">
        <v>204</v>
      </c>
      <c r="E109" s="26" t="s">
        <v>306</v>
      </c>
      <c r="F109" s="46"/>
      <c r="G109" s="43">
        <v>6000099</v>
      </c>
      <c r="H109" s="27" t="s">
        <v>203</v>
      </c>
      <c r="I109" s="44">
        <v>0.32891731384193695</v>
      </c>
      <c r="J109" s="44">
        <v>8470.8187705909404</v>
      </c>
      <c r="K109" s="44">
        <v>3630.3509244519983</v>
      </c>
      <c r="L109" s="44">
        <v>12101.17</v>
      </c>
      <c r="M109" s="92">
        <f t="shared" si="2"/>
        <v>0.69999998104240668</v>
      </c>
      <c r="N109" s="94">
        <f t="shared" si="3"/>
        <v>0.29999999375696718</v>
      </c>
      <c r="O109" s="140"/>
      <c r="P109" s="141"/>
      <c r="Q109" s="141"/>
    </row>
    <row r="110" spans="1:17" x14ac:dyDescent="0.25">
      <c r="A110" s="30"/>
      <c r="B110" s="41" t="s">
        <v>305</v>
      </c>
      <c r="C110" s="26" t="s">
        <v>383</v>
      </c>
      <c r="D110" s="42" t="s">
        <v>206</v>
      </c>
      <c r="E110" s="26" t="s">
        <v>306</v>
      </c>
      <c r="F110" s="46"/>
      <c r="G110" s="43">
        <v>6000100</v>
      </c>
      <c r="H110" s="27" t="s">
        <v>205</v>
      </c>
      <c r="I110" s="44">
        <v>0.58474189127455456</v>
      </c>
      <c r="J110" s="44">
        <v>15059.233369939451</v>
      </c>
      <c r="K110" s="44">
        <v>6453.9571990257746</v>
      </c>
      <c r="L110" s="44">
        <v>21513.19</v>
      </c>
      <c r="M110" s="92">
        <f t="shared" si="2"/>
        <v>0.70000001719593663</v>
      </c>
      <c r="N110" s="94">
        <f t="shared" si="3"/>
        <v>0.30000000925133719</v>
      </c>
      <c r="O110" s="140"/>
      <c r="P110" s="141"/>
      <c r="Q110" s="141"/>
    </row>
    <row r="111" spans="1:17" x14ac:dyDescent="0.25">
      <c r="A111" s="30"/>
      <c r="B111" s="41" t="s">
        <v>305</v>
      </c>
      <c r="C111" s="26" t="s">
        <v>384</v>
      </c>
      <c r="D111" s="42" t="s">
        <v>208</v>
      </c>
      <c r="E111" s="26" t="s">
        <v>306</v>
      </c>
      <c r="F111" s="46"/>
      <c r="G111" s="43">
        <v>6000101</v>
      </c>
      <c r="H111" s="27" t="s">
        <v>207</v>
      </c>
      <c r="I111" s="44">
        <v>5.3449063499314757</v>
      </c>
      <c r="J111" s="44">
        <v>137650.80502210281</v>
      </c>
      <c r="K111" s="44">
        <v>58993.202522344967</v>
      </c>
      <c r="L111" s="44">
        <v>196644.01</v>
      </c>
      <c r="M111" s="92">
        <f t="shared" si="2"/>
        <v>0.69999998994173684</v>
      </c>
      <c r="N111" s="94">
        <f t="shared" si="3"/>
        <v>0.29999999757096574</v>
      </c>
      <c r="O111" s="140"/>
      <c r="P111" s="141"/>
      <c r="Q111" s="141"/>
    </row>
    <row r="112" spans="1:17" x14ac:dyDescent="0.25">
      <c r="A112" s="30"/>
      <c r="B112" s="41" t="s">
        <v>305</v>
      </c>
      <c r="C112" s="26" t="s">
        <v>385</v>
      </c>
      <c r="D112" s="42" t="s">
        <v>210</v>
      </c>
      <c r="E112" s="26" t="s">
        <v>306</v>
      </c>
      <c r="F112" s="46"/>
      <c r="G112" s="43">
        <v>6000102</v>
      </c>
      <c r="H112" s="27" t="s">
        <v>209</v>
      </c>
      <c r="I112" s="44">
        <v>1.626313385107355</v>
      </c>
      <c r="J112" s="44">
        <v>41883.492810144104</v>
      </c>
      <c r="K112" s="44">
        <v>17950.068459790433</v>
      </c>
      <c r="L112" s="44">
        <v>59833.56</v>
      </c>
      <c r="M112" s="92">
        <f t="shared" si="2"/>
        <v>0.70000001353996166</v>
      </c>
      <c r="N112" s="94">
        <f t="shared" si="3"/>
        <v>0.30000000768449064</v>
      </c>
      <c r="O112" s="140"/>
      <c r="P112" s="141"/>
      <c r="Q112" s="141"/>
    </row>
    <row r="113" spans="1:121" x14ac:dyDescent="0.25">
      <c r="A113" s="30"/>
      <c r="B113" s="41" t="s">
        <v>305</v>
      </c>
      <c r="C113" s="26" t="s">
        <v>211</v>
      </c>
      <c r="D113" s="42" t="s">
        <v>212</v>
      </c>
      <c r="E113" s="26" t="s">
        <v>306</v>
      </c>
      <c r="F113" s="46"/>
      <c r="G113" s="43">
        <v>6000109</v>
      </c>
      <c r="H113" s="27" t="s">
        <v>211</v>
      </c>
      <c r="I113" s="44">
        <v>0.25582457743261766</v>
      </c>
      <c r="J113" s="44">
        <v>7000</v>
      </c>
      <c r="K113" s="44">
        <v>3000</v>
      </c>
      <c r="L113" s="44">
        <v>10000</v>
      </c>
      <c r="M113" s="92">
        <f t="shared" si="2"/>
        <v>0.7</v>
      </c>
      <c r="N113" s="94">
        <f t="shared" si="3"/>
        <v>0.3</v>
      </c>
      <c r="O113" s="140"/>
      <c r="P113" s="141"/>
      <c r="Q113" s="141"/>
    </row>
    <row r="114" spans="1:121" x14ac:dyDescent="0.25">
      <c r="A114" s="30"/>
      <c r="B114" s="49" t="s">
        <v>305</v>
      </c>
      <c r="C114" s="27" t="s">
        <v>388</v>
      </c>
      <c r="D114" s="48" t="s">
        <v>223</v>
      </c>
      <c r="E114" s="26" t="s">
        <v>306</v>
      </c>
      <c r="F114" s="46"/>
      <c r="G114" s="43">
        <v>6000148</v>
      </c>
      <c r="H114" s="27" t="s">
        <v>222</v>
      </c>
      <c r="I114" s="44">
        <v>1.4709913202375513</v>
      </c>
      <c r="J114" s="44">
        <v>37883.383946253933</v>
      </c>
      <c r="K114" s="44">
        <v>16235.736078799211</v>
      </c>
      <c r="L114" s="44">
        <v>54119.12</v>
      </c>
      <c r="M114" s="92">
        <f t="shared" si="2"/>
        <v>0.69999999900689314</v>
      </c>
      <c r="N114" s="94">
        <f t="shared" si="3"/>
        <v>0.30000000145603273</v>
      </c>
      <c r="O114" s="140"/>
      <c r="P114" s="141"/>
      <c r="Q114" s="141"/>
    </row>
    <row r="115" spans="1:121" x14ac:dyDescent="0.25">
      <c r="A115" s="30"/>
      <c r="B115" s="41" t="s">
        <v>305</v>
      </c>
      <c r="C115" s="26" t="s">
        <v>213</v>
      </c>
      <c r="D115" s="42" t="s">
        <v>214</v>
      </c>
      <c r="E115" s="26" t="s">
        <v>306</v>
      </c>
      <c r="F115" s="46"/>
      <c r="G115" s="43">
        <v>6000111</v>
      </c>
      <c r="H115" s="27" t="s">
        <v>213</v>
      </c>
      <c r="I115" s="44">
        <v>0.60301507537688437</v>
      </c>
      <c r="J115" s="44">
        <v>15529.834412750062</v>
      </c>
      <c r="K115" s="44">
        <v>6655.6433614953303</v>
      </c>
      <c r="L115" s="44">
        <v>22185.48</v>
      </c>
      <c r="M115" s="92">
        <f t="shared" si="2"/>
        <v>0.69999992845546111</v>
      </c>
      <c r="N115" s="94">
        <f t="shared" si="3"/>
        <v>0.29999997121970451</v>
      </c>
      <c r="O115" s="140"/>
      <c r="P115" s="141"/>
      <c r="Q115" s="141"/>
    </row>
    <row r="116" spans="1:121" x14ac:dyDescent="0.25">
      <c r="A116" s="30"/>
      <c r="B116" s="41" t="s">
        <v>305</v>
      </c>
      <c r="C116" s="26" t="s">
        <v>389</v>
      </c>
      <c r="D116" s="42" t="s">
        <v>216</v>
      </c>
      <c r="E116" s="26" t="s">
        <v>306</v>
      </c>
      <c r="F116" s="46"/>
      <c r="G116" s="43">
        <v>6000112</v>
      </c>
      <c r="H116" s="27" t="s">
        <v>215</v>
      </c>
      <c r="I116" s="44">
        <v>3.2708999543170396</v>
      </c>
      <c r="J116" s="44">
        <v>84237.586663098802</v>
      </c>
      <c r="K116" s="44">
        <v>36101.823082050425</v>
      </c>
      <c r="L116" s="44">
        <v>120339.41</v>
      </c>
      <c r="M116" s="92">
        <f t="shared" si="2"/>
        <v>0.6999999972004084</v>
      </c>
      <c r="N116" s="94">
        <f t="shared" si="3"/>
        <v>0.30000000068182503</v>
      </c>
      <c r="O116" s="140"/>
      <c r="P116" s="141"/>
      <c r="Q116" s="141"/>
    </row>
    <row r="117" spans="1:121" x14ac:dyDescent="0.25">
      <c r="A117" s="30"/>
      <c r="B117" s="41" t="s">
        <v>305</v>
      </c>
      <c r="C117" s="26" t="s">
        <v>392</v>
      </c>
      <c r="D117" s="42" t="s">
        <v>219</v>
      </c>
      <c r="E117" s="26" t="s">
        <v>306</v>
      </c>
      <c r="F117" s="46"/>
      <c r="G117" s="43">
        <v>6000115</v>
      </c>
      <c r="H117" s="27" t="s">
        <v>218</v>
      </c>
      <c r="I117" s="44">
        <v>1.2699862951119232</v>
      </c>
      <c r="J117" s="44">
        <v>32706.772475337246</v>
      </c>
      <c r="K117" s="44">
        <v>14017.188291634104</v>
      </c>
      <c r="L117" s="44">
        <v>46723.96</v>
      </c>
      <c r="M117" s="92">
        <f t="shared" si="2"/>
        <v>0.70000001017330826</v>
      </c>
      <c r="N117" s="94">
        <f t="shared" si="3"/>
        <v>0.30000000624163931</v>
      </c>
      <c r="O117" s="140"/>
      <c r="P117" s="141"/>
      <c r="Q117" s="141"/>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row>
    <row r="118" spans="1:121" x14ac:dyDescent="0.25">
      <c r="A118" s="30"/>
      <c r="B118" s="49" t="s">
        <v>305</v>
      </c>
      <c r="C118" s="27" t="s">
        <v>220</v>
      </c>
      <c r="D118" s="42" t="s">
        <v>221</v>
      </c>
      <c r="E118" s="26" t="s">
        <v>306</v>
      </c>
      <c r="F118" s="46"/>
      <c r="G118" s="43">
        <v>6000116</v>
      </c>
      <c r="H118" s="27" t="s">
        <v>220</v>
      </c>
      <c r="I118" s="44">
        <v>2.7318410232983097</v>
      </c>
      <c r="J118" s="44">
        <v>70354.855900185881</v>
      </c>
      <c r="K118" s="44">
        <v>30152.081289198541</v>
      </c>
      <c r="L118" s="44">
        <v>100506.94</v>
      </c>
      <c r="M118" s="92">
        <f t="shared" si="2"/>
        <v>0.6999999791077699</v>
      </c>
      <c r="N118" s="94">
        <f t="shared" si="3"/>
        <v>0.29999999292783702</v>
      </c>
      <c r="O118" s="140"/>
      <c r="P118" s="141"/>
      <c r="Q118" s="141"/>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row>
    <row r="119" spans="1:121" x14ac:dyDescent="0.25">
      <c r="A119" s="30"/>
      <c r="B119" s="49" t="s">
        <v>305</v>
      </c>
      <c r="C119" s="27" t="s">
        <v>393</v>
      </c>
      <c r="D119" s="42" t="s">
        <v>394</v>
      </c>
      <c r="E119" s="26" t="s">
        <v>306</v>
      </c>
      <c r="F119" s="46"/>
      <c r="G119" s="43">
        <v>6000117</v>
      </c>
      <c r="H119" s="27" t="s">
        <v>395</v>
      </c>
      <c r="I119" s="44">
        <v>0.31064412973960714</v>
      </c>
      <c r="J119" s="44">
        <v>8000.2177277803348</v>
      </c>
      <c r="K119" s="44">
        <v>3428.6647619824425</v>
      </c>
      <c r="L119" s="44">
        <v>11428.88</v>
      </c>
      <c r="M119" s="92">
        <f t="shared" si="2"/>
        <v>0.70000015117669756</v>
      </c>
      <c r="N119" s="94">
        <f t="shared" si="3"/>
        <v>0.30000006667166362</v>
      </c>
      <c r="O119" s="140"/>
      <c r="P119" s="141"/>
      <c r="Q119" s="141"/>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row>
    <row r="120" spans="1:121" x14ac:dyDescent="0.25">
      <c r="A120" s="30"/>
      <c r="B120" s="41" t="s">
        <v>305</v>
      </c>
      <c r="C120" s="27" t="s">
        <v>396</v>
      </c>
      <c r="D120" s="42" t="s">
        <v>397</v>
      </c>
      <c r="E120" s="26" t="s">
        <v>306</v>
      </c>
      <c r="F120" s="46"/>
      <c r="G120" s="43">
        <v>6000120</v>
      </c>
      <c r="H120" s="27" t="s">
        <v>398</v>
      </c>
      <c r="I120" s="44">
        <v>0.14618547281863864</v>
      </c>
      <c r="J120" s="44">
        <v>7000</v>
      </c>
      <c r="K120" s="44">
        <v>3000</v>
      </c>
      <c r="L120" s="44">
        <v>10000</v>
      </c>
      <c r="M120" s="92">
        <f t="shared" si="2"/>
        <v>0.7</v>
      </c>
      <c r="N120" s="94">
        <f t="shared" si="3"/>
        <v>0.3</v>
      </c>
      <c r="O120" s="140"/>
      <c r="P120" s="141"/>
      <c r="Q120" s="141"/>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row>
    <row r="121" spans="1:121" s="50" customFormat="1" x14ac:dyDescent="0.25">
      <c r="A121" s="30"/>
      <c r="B121" s="49" t="s">
        <v>305</v>
      </c>
      <c r="C121" s="27" t="s">
        <v>224</v>
      </c>
      <c r="D121" s="48" t="s">
        <v>225</v>
      </c>
      <c r="E121" s="26" t="s">
        <v>306</v>
      </c>
      <c r="F121" s="46"/>
      <c r="G121" s="43">
        <v>6000122</v>
      </c>
      <c r="H121" s="27" t="s">
        <v>224</v>
      </c>
      <c r="I121" s="44">
        <v>0.29237094563727728</v>
      </c>
      <c r="J121" s="44">
        <v>7529.6166849697256</v>
      </c>
      <c r="K121" s="44">
        <v>3226.9785995128873</v>
      </c>
      <c r="L121" s="44">
        <v>10756.6</v>
      </c>
      <c r="M121" s="92">
        <f t="shared" si="2"/>
        <v>0.69999969181430244</v>
      </c>
      <c r="N121" s="94">
        <f t="shared" si="3"/>
        <v>0.2999998698020645</v>
      </c>
      <c r="O121" s="140"/>
      <c r="P121" s="141"/>
      <c r="Q121" s="141"/>
    </row>
    <row r="122" spans="1:121" x14ac:dyDescent="0.25">
      <c r="A122" s="30"/>
      <c r="B122" s="49" t="s">
        <v>305</v>
      </c>
      <c r="C122" s="27" t="s">
        <v>399</v>
      </c>
      <c r="D122" s="48" t="s">
        <v>400</v>
      </c>
      <c r="E122" s="26" t="s">
        <v>306</v>
      </c>
      <c r="F122" s="46"/>
      <c r="G122" s="43">
        <v>6000127</v>
      </c>
      <c r="H122" s="27" t="s">
        <v>399</v>
      </c>
      <c r="I122" s="44">
        <v>0.34719049794426676</v>
      </c>
      <c r="J122" s="44">
        <v>8941.4198134015496</v>
      </c>
      <c r="K122" s="44">
        <v>3832.0370869215535</v>
      </c>
      <c r="L122" s="44">
        <v>12773.46</v>
      </c>
      <c r="M122" s="92">
        <f t="shared" si="2"/>
        <v>0.69999982881705902</v>
      </c>
      <c r="N122" s="94">
        <f t="shared" si="3"/>
        <v>0.29999992851753193</v>
      </c>
      <c r="O122" s="140"/>
      <c r="P122" s="141"/>
      <c r="Q122" s="141"/>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row>
    <row r="123" spans="1:121" x14ac:dyDescent="0.25">
      <c r="A123" s="30"/>
      <c r="B123" s="49" t="s">
        <v>305</v>
      </c>
      <c r="C123" s="56" t="s">
        <v>401</v>
      </c>
      <c r="D123" s="48" t="s">
        <v>227</v>
      </c>
      <c r="E123" s="26" t="s">
        <v>306</v>
      </c>
      <c r="F123" s="46"/>
      <c r="G123" s="43">
        <v>6000128</v>
      </c>
      <c r="H123" s="27" t="s">
        <v>226</v>
      </c>
      <c r="I123" s="44">
        <v>1.0324349017816354</v>
      </c>
      <c r="J123" s="44">
        <v>26588.958918799352</v>
      </c>
      <c r="K123" s="44">
        <v>11395.268179529881</v>
      </c>
      <c r="L123" s="44">
        <v>37984.230000000003</v>
      </c>
      <c r="M123" s="92">
        <f t="shared" si="2"/>
        <v>0.69999994520882347</v>
      </c>
      <c r="N123" s="94">
        <f t="shared" si="3"/>
        <v>0.29999997839971693</v>
      </c>
      <c r="O123" s="140"/>
      <c r="P123" s="141"/>
      <c r="Q123" s="141"/>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row>
    <row r="124" spans="1:121" x14ac:dyDescent="0.25">
      <c r="A124" s="30"/>
      <c r="B124" s="41" t="s">
        <v>305</v>
      </c>
      <c r="C124" s="26" t="s">
        <v>402</v>
      </c>
      <c r="D124" s="42" t="s">
        <v>403</v>
      </c>
      <c r="E124" s="26" t="s">
        <v>306</v>
      </c>
      <c r="F124" s="46"/>
      <c r="G124" s="43">
        <v>6000130</v>
      </c>
      <c r="H124" s="57" t="s">
        <v>454</v>
      </c>
      <c r="I124" s="44">
        <v>0.28323435358611238</v>
      </c>
      <c r="J124" s="44">
        <v>7294.3161635644219</v>
      </c>
      <c r="K124" s="44">
        <v>3126.1355182781099</v>
      </c>
      <c r="L124" s="44">
        <v>10420.450000000001</v>
      </c>
      <c r="M124" s="92">
        <f t="shared" si="2"/>
        <v>0.7000001116616289</v>
      </c>
      <c r="N124" s="94">
        <f t="shared" si="3"/>
        <v>0.30000004973663419</v>
      </c>
      <c r="O124" s="140"/>
      <c r="P124" s="141"/>
      <c r="Q124" s="141"/>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row>
    <row r="125" spans="1:121" x14ac:dyDescent="0.25">
      <c r="A125" s="30"/>
      <c r="B125" s="41" t="s">
        <v>305</v>
      </c>
      <c r="C125" s="26" t="s">
        <v>404</v>
      </c>
      <c r="D125" s="42" t="s">
        <v>229</v>
      </c>
      <c r="E125" s="26" t="s">
        <v>306</v>
      </c>
      <c r="F125" s="46"/>
      <c r="G125" s="43">
        <v>6000131</v>
      </c>
      <c r="H125" s="27" t="s">
        <v>228</v>
      </c>
      <c r="I125" s="44">
        <v>0.49337597076290546</v>
      </c>
      <c r="J125" s="44">
        <v>12706.228155886412</v>
      </c>
      <c r="K125" s="44">
        <v>5445.526386677996</v>
      </c>
      <c r="L125" s="44">
        <v>18151.75</v>
      </c>
      <c r="M125" s="92">
        <f t="shared" si="2"/>
        <v>0.70000017386127578</v>
      </c>
      <c r="N125" s="94">
        <f t="shared" si="3"/>
        <v>0.30000007639362575</v>
      </c>
      <c r="O125" s="140"/>
      <c r="P125" s="141"/>
      <c r="Q125" s="141"/>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row>
    <row r="126" spans="1:121" x14ac:dyDescent="0.25">
      <c r="A126" s="30"/>
      <c r="B126" s="41" t="s">
        <v>305</v>
      </c>
      <c r="C126" s="26" t="s">
        <v>405</v>
      </c>
      <c r="D126" s="42" t="s">
        <v>231</v>
      </c>
      <c r="E126" s="26" t="s">
        <v>306</v>
      </c>
      <c r="F126" s="46"/>
      <c r="G126" s="43">
        <v>6000133</v>
      </c>
      <c r="H126" s="27" t="s">
        <v>230</v>
      </c>
      <c r="I126" s="44">
        <v>0.648698035632709</v>
      </c>
      <c r="J126" s="44">
        <v>16706.33701977658</v>
      </c>
      <c r="K126" s="44">
        <v>7159.8587676692177</v>
      </c>
      <c r="L126" s="44">
        <v>23866.2</v>
      </c>
      <c r="M126" s="92">
        <f t="shared" si="2"/>
        <v>0.69999987512786199</v>
      </c>
      <c r="N126" s="94">
        <f t="shared" si="3"/>
        <v>0.29999994836501903</v>
      </c>
      <c r="O126" s="140"/>
      <c r="P126" s="141"/>
      <c r="Q126" s="141"/>
    </row>
    <row r="127" spans="1:121" x14ac:dyDescent="0.25">
      <c r="A127" s="30"/>
      <c r="B127" s="41" t="s">
        <v>305</v>
      </c>
      <c r="C127" s="120" t="s">
        <v>407</v>
      </c>
      <c r="D127" s="42" t="s">
        <v>406</v>
      </c>
      <c r="E127" s="26" t="s">
        <v>306</v>
      </c>
      <c r="F127" s="46"/>
      <c r="G127" s="43">
        <v>6000134</v>
      </c>
      <c r="H127" s="27" t="s">
        <v>407</v>
      </c>
      <c r="I127" s="44">
        <v>0.27409776153494747</v>
      </c>
      <c r="J127" s="44">
        <v>7059.0156421591182</v>
      </c>
      <c r="K127" s="44">
        <v>3025.2924370433316</v>
      </c>
      <c r="L127" s="44">
        <v>10084.31</v>
      </c>
      <c r="M127" s="92">
        <f t="shared" si="2"/>
        <v>0.69999986535113645</v>
      </c>
      <c r="N127" s="94">
        <f t="shared" si="3"/>
        <v>0.29999994417499382</v>
      </c>
      <c r="O127" s="140"/>
      <c r="P127" s="141"/>
      <c r="Q127" s="141"/>
    </row>
    <row r="128" spans="1:121" x14ac:dyDescent="0.25">
      <c r="A128" s="30"/>
      <c r="B128" s="41" t="s">
        <v>305</v>
      </c>
      <c r="C128" s="26" t="s">
        <v>408</v>
      </c>
      <c r="D128" s="42" t="s">
        <v>233</v>
      </c>
      <c r="E128" s="26" t="s">
        <v>306</v>
      </c>
      <c r="F128" s="46"/>
      <c r="G128" s="43">
        <v>6000135</v>
      </c>
      <c r="H128" s="27" t="s">
        <v>232</v>
      </c>
      <c r="I128" s="44">
        <v>0.90452261306532666</v>
      </c>
      <c r="J128" s="44">
        <v>23294.751619125091</v>
      </c>
      <c r="K128" s="44">
        <v>9983.465042242995</v>
      </c>
      <c r="L128" s="44">
        <v>33278.22</v>
      </c>
      <c r="M128" s="92">
        <f t="shared" si="2"/>
        <v>0.699999928455461</v>
      </c>
      <c r="N128" s="94">
        <f t="shared" si="3"/>
        <v>0.29999997121970451</v>
      </c>
      <c r="O128" s="140"/>
      <c r="P128" s="141"/>
      <c r="Q128" s="141"/>
    </row>
    <row r="129" spans="1:17" x14ac:dyDescent="0.25">
      <c r="A129" s="30"/>
      <c r="B129" s="41" t="s">
        <v>305</v>
      </c>
      <c r="C129" s="26" t="s">
        <v>409</v>
      </c>
      <c r="D129" s="42" t="s">
        <v>236</v>
      </c>
      <c r="E129" s="26" t="s">
        <v>306</v>
      </c>
      <c r="F129" s="46"/>
      <c r="G129" s="43">
        <v>6000136</v>
      </c>
      <c r="H129" s="27" t="s">
        <v>235</v>
      </c>
      <c r="I129" s="44">
        <v>0.53905893101873004</v>
      </c>
      <c r="J129" s="44">
        <v>13882.730762912932</v>
      </c>
      <c r="K129" s="44">
        <v>5949.7417928518853</v>
      </c>
      <c r="L129" s="44">
        <v>19832.47</v>
      </c>
      <c r="M129" s="92">
        <f t="shared" si="2"/>
        <v>0.70000008889023557</v>
      </c>
      <c r="N129" s="94">
        <f t="shared" si="3"/>
        <v>0.30000003997746549</v>
      </c>
      <c r="O129" s="140"/>
      <c r="P129" s="141"/>
      <c r="Q129" s="141"/>
    </row>
    <row r="130" spans="1:17" x14ac:dyDescent="0.25">
      <c r="A130" s="30"/>
      <c r="B130" s="49" t="s">
        <v>305</v>
      </c>
      <c r="C130" s="27" t="s">
        <v>410</v>
      </c>
      <c r="D130" s="42" t="s">
        <v>234</v>
      </c>
      <c r="E130" s="26" t="s">
        <v>306</v>
      </c>
      <c r="F130" s="46"/>
      <c r="G130" s="43">
        <v>6000137</v>
      </c>
      <c r="H130" s="27" t="s">
        <v>411</v>
      </c>
      <c r="I130" s="44">
        <v>1.2151667428049338</v>
      </c>
      <c r="J130" s="44">
        <v>31294.969346905425</v>
      </c>
      <c r="K130" s="44">
        <v>13412.129804225435</v>
      </c>
      <c r="L130" s="44">
        <v>44707.1</v>
      </c>
      <c r="M130" s="92">
        <f t="shared" si="2"/>
        <v>0.69999998539170349</v>
      </c>
      <c r="N130" s="94">
        <f t="shared" si="3"/>
        <v>0.29999999562095137</v>
      </c>
      <c r="O130" s="140"/>
      <c r="P130" s="141"/>
      <c r="Q130" s="141"/>
    </row>
    <row r="131" spans="1:17" x14ac:dyDescent="0.25">
      <c r="A131" s="30"/>
      <c r="B131" s="41" t="s">
        <v>305</v>
      </c>
      <c r="C131" s="26" t="s">
        <v>412</v>
      </c>
      <c r="D131" s="42" t="s">
        <v>413</v>
      </c>
      <c r="E131" s="26" t="s">
        <v>306</v>
      </c>
      <c r="F131" s="46"/>
      <c r="G131" s="43">
        <v>6000138</v>
      </c>
      <c r="H131" s="27" t="s">
        <v>412</v>
      </c>
      <c r="I131" s="44">
        <v>0.42941982640475101</v>
      </c>
      <c r="J131" s="44">
        <v>11059.124506049286</v>
      </c>
      <c r="K131" s="44">
        <v>4739.6248180345538</v>
      </c>
      <c r="L131" s="44">
        <v>15798.75</v>
      </c>
      <c r="M131" s="92">
        <f t="shared" si="2"/>
        <v>0.69999996873482306</v>
      </c>
      <c r="N131" s="94">
        <f t="shared" si="3"/>
        <v>0.29999998848228837</v>
      </c>
      <c r="O131" s="140"/>
      <c r="P131" s="141"/>
      <c r="Q131" s="141"/>
    </row>
    <row r="132" spans="1:17" x14ac:dyDescent="0.25">
      <c r="A132" s="30"/>
      <c r="B132" s="41" t="s">
        <v>305</v>
      </c>
      <c r="C132" s="26" t="s">
        <v>414</v>
      </c>
      <c r="D132" s="42" t="s">
        <v>415</v>
      </c>
      <c r="E132" s="26" t="s">
        <v>306</v>
      </c>
      <c r="F132" s="46"/>
      <c r="G132" s="43">
        <v>6000140</v>
      </c>
      <c r="H132" s="57" t="s">
        <v>416</v>
      </c>
      <c r="I132" s="44">
        <v>0.30150753768844218</v>
      </c>
      <c r="J132" s="44">
        <v>7764.9172063750311</v>
      </c>
      <c r="K132" s="44">
        <v>3327.8216807476651</v>
      </c>
      <c r="L132" s="44">
        <v>11092.74</v>
      </c>
      <c r="M132" s="92">
        <f t="shared" si="2"/>
        <v>0.69999992845546111</v>
      </c>
      <c r="N132" s="94">
        <f t="shared" si="3"/>
        <v>0.29999997121970451</v>
      </c>
      <c r="O132" s="140"/>
      <c r="P132" s="141"/>
      <c r="Q132" s="141"/>
    </row>
    <row r="133" spans="1:17" x14ac:dyDescent="0.25">
      <c r="A133" s="30"/>
      <c r="B133" s="41" t="s">
        <v>305</v>
      </c>
      <c r="C133" s="26" t="s">
        <v>417</v>
      </c>
      <c r="D133" s="42" t="s">
        <v>418</v>
      </c>
      <c r="E133" s="26" t="s">
        <v>306</v>
      </c>
      <c r="F133" s="46"/>
      <c r="G133" s="43">
        <v>6000141</v>
      </c>
      <c r="H133" s="27" t="s">
        <v>417</v>
      </c>
      <c r="I133" s="44">
        <v>1.4070351758793971</v>
      </c>
      <c r="J133" s="44">
        <v>36236.280296416808</v>
      </c>
      <c r="K133" s="44">
        <v>15529.834510155772</v>
      </c>
      <c r="L133" s="44">
        <v>51766.11</v>
      </c>
      <c r="M133" s="92">
        <f t="shared" si="2"/>
        <v>0.70000006367905199</v>
      </c>
      <c r="N133" s="94">
        <f t="shared" si="3"/>
        <v>0.30000002917267243</v>
      </c>
      <c r="O133" s="140"/>
      <c r="P133" s="141"/>
      <c r="Q133" s="141"/>
    </row>
    <row r="134" spans="1:17" x14ac:dyDescent="0.25">
      <c r="A134" s="30"/>
      <c r="B134" s="41" t="s">
        <v>305</v>
      </c>
      <c r="C134" s="26" t="s">
        <v>419</v>
      </c>
      <c r="D134" s="58" t="s">
        <v>237</v>
      </c>
      <c r="E134" s="26" t="s">
        <v>306</v>
      </c>
      <c r="F134" s="46"/>
      <c r="G134" s="43">
        <v>6000142</v>
      </c>
      <c r="H134" s="27" t="s">
        <v>419</v>
      </c>
      <c r="I134" s="44">
        <v>2.1196893558702605</v>
      </c>
      <c r="J134" s="44">
        <v>54589.720966030516</v>
      </c>
      <c r="K134" s="44">
        <v>23395.594846468433</v>
      </c>
      <c r="L134" s="44">
        <v>77985.320000000007</v>
      </c>
      <c r="M134" s="92">
        <f t="shared" ref="M134:M137" si="4">J134/L134</f>
        <v>0.69999996109563323</v>
      </c>
      <c r="N134" s="94">
        <f t="shared" ref="N134:N137" si="5">K134/L134</f>
        <v>0.29999998520834986</v>
      </c>
      <c r="O134" s="140"/>
      <c r="P134" s="141"/>
      <c r="Q134" s="141"/>
    </row>
    <row r="135" spans="1:17" x14ac:dyDescent="0.25">
      <c r="A135" s="30"/>
      <c r="B135" s="41" t="s">
        <v>305</v>
      </c>
      <c r="C135" s="26" t="s">
        <v>420</v>
      </c>
      <c r="D135" s="58" t="s">
        <v>239</v>
      </c>
      <c r="E135" s="26" t="s">
        <v>306</v>
      </c>
      <c r="F135" s="46"/>
      <c r="G135" s="43">
        <v>6000143</v>
      </c>
      <c r="H135" s="27" t="s">
        <v>238</v>
      </c>
      <c r="I135" s="44">
        <v>2.7592507994518045</v>
      </c>
      <c r="J135" s="44">
        <v>71060.757464401788</v>
      </c>
      <c r="K135" s="44">
        <v>30454.610532902872</v>
      </c>
      <c r="L135" s="44">
        <v>101515.37</v>
      </c>
      <c r="M135" s="92">
        <f t="shared" si="4"/>
        <v>0.69999998487324422</v>
      </c>
      <c r="N135" s="94">
        <f t="shared" si="5"/>
        <v>0.2999999953987546</v>
      </c>
      <c r="O135" s="140"/>
      <c r="P135" s="141"/>
      <c r="Q135" s="141"/>
    </row>
    <row r="136" spans="1:17" x14ac:dyDescent="0.25">
      <c r="A136" s="30"/>
      <c r="B136" s="41" t="s">
        <v>305</v>
      </c>
      <c r="C136" s="26" t="s">
        <v>421</v>
      </c>
      <c r="D136" s="58" t="s">
        <v>241</v>
      </c>
      <c r="E136" s="26" t="s">
        <v>306</v>
      </c>
      <c r="F136" s="46"/>
      <c r="G136" s="43">
        <v>6000144</v>
      </c>
      <c r="H136" s="27" t="s">
        <v>240</v>
      </c>
      <c r="I136" s="44">
        <v>1.1329374143444495</v>
      </c>
      <c r="J136" s="44">
        <v>29177.264654257688</v>
      </c>
      <c r="K136" s="44">
        <v>12504.54207311244</v>
      </c>
      <c r="L136" s="44">
        <v>41681.81</v>
      </c>
      <c r="M136" s="92">
        <f t="shared" si="4"/>
        <v>0.69999994372263796</v>
      </c>
      <c r="N136" s="94">
        <f t="shared" si="5"/>
        <v>0.29999997776278048</v>
      </c>
      <c r="O136" s="140"/>
      <c r="P136" s="141"/>
      <c r="Q136" s="141"/>
    </row>
    <row r="137" spans="1:17" x14ac:dyDescent="0.25">
      <c r="A137" s="30"/>
      <c r="B137" s="41" t="s">
        <v>305</v>
      </c>
      <c r="C137" s="26" t="s">
        <v>422</v>
      </c>
      <c r="D137" s="58" t="s">
        <v>423</v>
      </c>
      <c r="E137" s="26" t="s">
        <v>306</v>
      </c>
      <c r="F137" s="46"/>
      <c r="G137" s="43">
        <v>6000146</v>
      </c>
      <c r="H137" s="27" t="s">
        <v>424</v>
      </c>
      <c r="I137" s="44">
        <v>0.21014161717679306</v>
      </c>
      <c r="J137" s="44">
        <v>7000</v>
      </c>
      <c r="K137" s="44">
        <v>3000</v>
      </c>
      <c r="L137" s="44">
        <v>10000</v>
      </c>
      <c r="M137" s="92">
        <f t="shared" si="4"/>
        <v>0.7</v>
      </c>
      <c r="N137" s="94">
        <f t="shared" si="5"/>
        <v>0.3</v>
      </c>
      <c r="O137" s="140"/>
      <c r="P137" s="141"/>
      <c r="Q137" s="141"/>
    </row>
    <row r="138" spans="1:17" x14ac:dyDescent="0.25">
      <c r="A138" s="30"/>
      <c r="B138" s="59"/>
      <c r="C138" s="60"/>
      <c r="D138" s="61"/>
      <c r="E138" s="62"/>
      <c r="F138" s="46"/>
      <c r="G138" s="63"/>
      <c r="H138" s="64"/>
      <c r="I138" s="28"/>
      <c r="J138" s="28"/>
      <c r="K138" s="65"/>
      <c r="L138" s="65"/>
      <c r="M138" s="121"/>
    </row>
    <row r="139" spans="1:17" x14ac:dyDescent="0.25">
      <c r="A139" s="65"/>
      <c r="B139" s="18"/>
      <c r="C139" s="65"/>
      <c r="D139" s="22"/>
      <c r="E139" s="66"/>
      <c r="F139" s="46">
        <f>SUM(F3:F137)</f>
        <v>0</v>
      </c>
      <c r="G139" s="46"/>
      <c r="H139" s="46"/>
      <c r="I139" s="19"/>
      <c r="J139" s="31"/>
      <c r="K139" s="65"/>
      <c r="L139" s="65"/>
      <c r="M139" s="121"/>
    </row>
    <row r="140" spans="1:17" x14ac:dyDescent="0.25">
      <c r="A140" s="30"/>
      <c r="B140" s="59"/>
      <c r="C140" s="59"/>
      <c r="D140" s="67"/>
      <c r="E140" s="68"/>
      <c r="F140" s="69"/>
      <c r="G140" s="70"/>
      <c r="H140" s="54"/>
      <c r="I140" s="31"/>
      <c r="J140" s="71">
        <f>SUM(J3:J139)</f>
        <v>55825799.999999993</v>
      </c>
      <c r="K140" s="71">
        <f t="shared" ref="K140:L140" si="6">SUM(K3:K139)</f>
        <v>23925343.000000004</v>
      </c>
      <c r="L140" s="71">
        <f t="shared" si="6"/>
        <v>79751143.039999932</v>
      </c>
      <c r="M140" s="121"/>
    </row>
    <row r="141" spans="1:17" x14ac:dyDescent="0.25">
      <c r="A141" s="30"/>
      <c r="B141" s="59"/>
      <c r="C141" s="59"/>
      <c r="D141" s="72"/>
      <c r="E141" s="73"/>
      <c r="F141" s="73"/>
      <c r="G141" s="74"/>
      <c r="H141" s="73"/>
      <c r="I141" s="28"/>
      <c r="J141" s="28"/>
      <c r="K141" s="65"/>
      <c r="L141" s="65"/>
      <c r="M141" s="121"/>
    </row>
    <row r="142" spans="1:17" x14ac:dyDescent="0.25">
      <c r="A142" s="30"/>
      <c r="B142" s="59"/>
      <c r="C142" s="59"/>
      <c r="D142" s="72"/>
      <c r="E142" s="46"/>
      <c r="F142" s="46"/>
      <c r="G142" s="63"/>
      <c r="H142" s="64"/>
      <c r="I142" s="28"/>
      <c r="J142" s="28"/>
      <c r="K142" s="65"/>
      <c r="L142" s="65"/>
      <c r="M142" s="121"/>
    </row>
    <row r="143" spans="1:17" x14ac:dyDescent="0.25">
      <c r="A143" s="30"/>
      <c r="B143" s="59"/>
      <c r="C143" s="75"/>
      <c r="D143" s="72"/>
      <c r="E143" s="46"/>
      <c r="F143" s="46"/>
      <c r="G143" s="63"/>
      <c r="H143" s="64"/>
      <c r="I143" s="28"/>
      <c r="J143" s="28"/>
      <c r="K143" s="65"/>
      <c r="L143" s="65"/>
      <c r="M143" s="121"/>
    </row>
    <row r="144" spans="1:17" x14ac:dyDescent="0.25">
      <c r="A144" s="30"/>
      <c r="B144" s="59"/>
      <c r="C144" s="76"/>
      <c r="D144" s="72"/>
      <c r="E144" s="46"/>
      <c r="F144" s="46"/>
      <c r="G144" s="63"/>
      <c r="H144" s="64"/>
      <c r="I144" s="28"/>
      <c r="J144" s="28"/>
      <c r="K144" s="65"/>
      <c r="L144" s="65"/>
      <c r="M144" s="121"/>
    </row>
    <row r="145" spans="1:13" x14ac:dyDescent="0.25">
      <c r="A145" s="30"/>
      <c r="B145" s="59"/>
      <c r="C145" s="76"/>
      <c r="D145" s="72"/>
      <c r="E145" s="46"/>
      <c r="F145" s="46"/>
      <c r="G145" s="63"/>
      <c r="H145" s="64"/>
      <c r="I145" s="28"/>
      <c r="J145" s="28"/>
      <c r="K145" s="65"/>
      <c r="L145" s="65"/>
      <c r="M145" s="121"/>
    </row>
    <row r="146" spans="1:13" x14ac:dyDescent="0.25">
      <c r="A146" s="30"/>
      <c r="B146" s="59"/>
      <c r="C146" s="76"/>
      <c r="D146" s="72"/>
      <c r="E146" s="46"/>
      <c r="F146" s="46"/>
      <c r="G146" s="63"/>
      <c r="H146" s="64"/>
      <c r="I146" s="28"/>
      <c r="J146" s="28"/>
      <c r="K146" s="65"/>
      <c r="L146" s="65"/>
      <c r="M146" s="121"/>
    </row>
    <row r="147" spans="1:13" x14ac:dyDescent="0.25">
      <c r="A147" s="30"/>
      <c r="B147" s="59"/>
      <c r="C147" s="76"/>
      <c r="D147" s="72"/>
      <c r="E147" s="46"/>
      <c r="F147" s="46"/>
      <c r="G147" s="63"/>
      <c r="H147" s="64"/>
      <c r="I147" s="28"/>
      <c r="J147" s="28"/>
      <c r="K147" s="65"/>
      <c r="L147" s="65"/>
      <c r="M147" s="121"/>
    </row>
    <row r="148" spans="1:13" x14ac:dyDescent="0.25">
      <c r="A148" s="30"/>
      <c r="B148" s="59"/>
      <c r="C148" s="76"/>
      <c r="D148" s="72"/>
      <c r="E148" s="46"/>
      <c r="F148" s="46"/>
      <c r="G148" s="63"/>
      <c r="H148" s="64"/>
      <c r="I148" s="28"/>
      <c r="J148" s="28"/>
      <c r="K148" s="65"/>
      <c r="L148" s="65"/>
      <c r="M148" s="121"/>
    </row>
    <row r="149" spans="1:13" x14ac:dyDescent="0.25">
      <c r="A149" s="30"/>
      <c r="B149" s="59"/>
      <c r="C149" s="76"/>
      <c r="D149" s="72"/>
      <c r="E149" s="46"/>
      <c r="F149" s="46"/>
      <c r="G149" s="63"/>
      <c r="H149" s="64"/>
      <c r="I149" s="28"/>
      <c r="J149" s="28"/>
      <c r="K149" s="65"/>
      <c r="L149" s="65"/>
      <c r="M149" s="121"/>
    </row>
    <row r="150" spans="1:13" x14ac:dyDescent="0.25">
      <c r="A150" s="77"/>
      <c r="B150" s="78"/>
      <c r="C150" s="79"/>
      <c r="D150" s="80"/>
      <c r="E150" s="81"/>
      <c r="F150" s="81"/>
      <c r="G150" s="82"/>
      <c r="H150" s="83"/>
      <c r="I150" s="84"/>
      <c r="J150" s="84"/>
      <c r="K150" s="85"/>
      <c r="L150" s="85"/>
    </row>
  </sheetData>
  <autoFilter ref="A2:J137">
    <sortState ref="A3:J185">
      <sortCondition descending="1" ref="B2:B185"/>
    </sortState>
  </autoFilter>
  <conditionalFormatting sqref="C43">
    <cfRule type="duplicateValues" dxfId="12" priority="11"/>
  </conditionalFormatting>
  <conditionalFormatting sqref="C47">
    <cfRule type="duplicateValues" dxfId="11" priority="10"/>
  </conditionalFormatting>
  <conditionalFormatting sqref="C54">
    <cfRule type="duplicateValues" dxfId="10" priority="9"/>
  </conditionalFormatting>
  <conditionalFormatting sqref="C61">
    <cfRule type="duplicateValues" dxfId="9" priority="8"/>
  </conditionalFormatting>
  <conditionalFormatting sqref="C132">
    <cfRule type="duplicateValues" dxfId="8" priority="7"/>
  </conditionalFormatting>
  <conditionalFormatting sqref="C133:C137">
    <cfRule type="duplicateValues" dxfId="7" priority="6"/>
  </conditionalFormatting>
  <conditionalFormatting sqref="D133:D137">
    <cfRule type="duplicateValues" dxfId="6" priority="5"/>
  </conditionalFormatting>
  <conditionalFormatting sqref="D132">
    <cfRule type="duplicateValues" dxfId="5" priority="4"/>
  </conditionalFormatting>
  <conditionalFormatting sqref="C108">
    <cfRule type="duplicateValues" dxfId="4" priority="3"/>
  </conditionalFormatting>
  <conditionalFormatting sqref="D108">
    <cfRule type="duplicateValues" dxfId="3" priority="2"/>
  </conditionalFormatting>
  <conditionalFormatting sqref="D138:D1048576 D109:D131 D1:D107">
    <cfRule type="duplicateValues" dxfId="2" priority="12"/>
  </conditionalFormatting>
  <conditionalFormatting sqref="C140:C1048576 C48:C53 C1:C42 C138 C124:C131 C109:C122 C55:C60 C44:C46 C62:C107">
    <cfRule type="duplicateValues" dxfId="1" priority="13"/>
  </conditionalFormatting>
  <conditionalFormatting sqref="P1:P1048576">
    <cfRule type="cellIs" dxfId="0" priority="1" operator="greaterThan">
      <formula>0</formula>
    </cfRule>
  </conditionalFormatting>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Abruf</vt:lpstr>
      <vt:lpstr>Belegliste</vt:lpstr>
      <vt:lpstr>Datensatz</vt:lpstr>
      <vt:lpstr>Tranchen</vt:lpstr>
      <vt:lpstr>Förderliste</vt:lpstr>
      <vt:lpstr>Kontingente Schulträger</vt:lpstr>
      <vt:lpstr>Abruf!Druckbereich</vt:lpstr>
      <vt:lpstr>Förderliste!Druckbereich</vt:lpstr>
      <vt:lpstr>Belegliste!Drucktitel</vt:lpstr>
      <vt:lpstr>Förderliste!Drucktitel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2022-06-07T12:22:21Z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0103-79E4-78B2-97C5</vt:lpwstr>
  </property>
</Properties>
</file>