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H:\533200_Mitarbeiter\Hessenkasse\++ Abteilung III\Vordrucke\Antragsformular\"/>
    </mc:Choice>
  </mc:AlternateContent>
  <workbookProtection workbookPassword="E71C" lockStructure="1"/>
  <bookViews>
    <workbookView xWindow="480" yWindow="540" windowWidth="12915" windowHeight="6750" tabRatio="806"/>
  </bookViews>
  <sheets>
    <sheet name="Formular" sheetId="1" r:id="rId1"/>
    <sheet name="Datensatz Formular" sheetId="2" r:id="rId2"/>
    <sheet name="Kommunen" sheetId="3" state="hidden" r:id="rId3"/>
    <sheet name="Auswahl_Beschluss" sheetId="9" state="hidden" r:id="rId4"/>
    <sheet name="Ja_Nein_Fest_Variabel" sheetId="8" state="hidden" r:id="rId5"/>
    <sheet name="Auswahl" sheetId="19" state="hidden" r:id="rId6"/>
  </sheets>
  <definedNames>
    <definedName name="_xlnm._FilterDatabase" localSheetId="2" hidden="1">Kommunen!$A$2:$E$2</definedName>
    <definedName name="Beschluss">Auswahl_Beschluss!$B$2:$B$4</definedName>
    <definedName name="Beschlussfasser">Auswahl_Beschluss!$A$2:$A$5</definedName>
    <definedName name="_xlnm.Print_Area" localSheetId="0">Formular!$A$2:$G$109</definedName>
    <definedName name="Förderbereiche">Auswahl!$A$1:$A$11</definedName>
    <definedName name="Gebietskörperschaft__Darlehensnehmer__Dropdown_Auswahl">#REF!</definedName>
    <definedName name="Kommune">Kommunen!$A$2:$A$446</definedName>
  </definedNames>
  <calcPr calcId="162913"/>
</workbook>
</file>

<file path=xl/calcChain.xml><?xml version="1.0" encoding="utf-8"?>
<calcChain xmlns="http://schemas.openxmlformats.org/spreadsheetml/2006/main">
  <c r="AB2" i="2" l="1"/>
  <c r="AA2" i="2"/>
  <c r="Z2" i="2"/>
  <c r="Y2" i="2"/>
  <c r="W2" i="2"/>
  <c r="AD2" i="2"/>
  <c r="AC2" i="2"/>
  <c r="E57" i="1"/>
  <c r="E55" i="1"/>
  <c r="B57" i="1"/>
  <c r="B55" i="1"/>
  <c r="AY2" i="2" l="1"/>
  <c r="I2" i="2" l="1"/>
  <c r="H23" i="1"/>
  <c r="B88" i="1" l="1"/>
  <c r="C59" i="1" l="1"/>
  <c r="AE2" i="2" s="1"/>
  <c r="F45" i="1"/>
  <c r="O2" i="2" s="1"/>
  <c r="AT2" i="2"/>
  <c r="AS2" i="2"/>
  <c r="F47" i="1"/>
  <c r="T2" i="2" s="1"/>
  <c r="F7" i="1"/>
  <c r="C2" i="2" s="1"/>
  <c r="F9" i="1"/>
  <c r="B2" i="2" s="1"/>
  <c r="C11" i="1"/>
  <c r="D2" i="2" s="1"/>
  <c r="V2" i="2"/>
  <c r="B44" i="1"/>
  <c r="AP2" i="2"/>
  <c r="AQ2" i="2"/>
  <c r="AL2" i="2"/>
  <c r="AK2" i="2"/>
  <c r="F68" i="1"/>
  <c r="E47" i="1"/>
  <c r="U2" i="2"/>
  <c r="C31" i="1"/>
  <c r="K446" i="3"/>
  <c r="K445" i="3"/>
  <c r="K444" i="3"/>
  <c r="K443" i="3"/>
  <c r="K442" i="3"/>
  <c r="K441" i="3"/>
  <c r="K440" i="3"/>
  <c r="K439" i="3"/>
  <c r="K438" i="3"/>
  <c r="K437" i="3"/>
  <c r="K436" i="3"/>
  <c r="K435" i="3"/>
  <c r="K434" i="3"/>
  <c r="K433" i="3"/>
  <c r="K432" i="3"/>
  <c r="K430" i="3"/>
  <c r="K429" i="3"/>
  <c r="K428" i="3"/>
  <c r="K427" i="3"/>
  <c r="K426" i="3"/>
  <c r="K425" i="3"/>
  <c r="K424" i="3"/>
  <c r="K423" i="3"/>
  <c r="K422" i="3"/>
  <c r="K421" i="3"/>
  <c r="K420" i="3"/>
  <c r="K419" i="3"/>
  <c r="K418" i="3"/>
  <c r="K417" i="3"/>
  <c r="K416" i="3"/>
  <c r="K415" i="3"/>
  <c r="K414" i="3"/>
  <c r="K413" i="3"/>
  <c r="K412" i="3"/>
  <c r="K431" i="3"/>
  <c r="K411" i="3"/>
  <c r="K410" i="3"/>
  <c r="K409" i="3"/>
  <c r="K408" i="3"/>
  <c r="K407" i="3"/>
  <c r="K406" i="3"/>
  <c r="K405" i="3"/>
  <c r="K404" i="3"/>
  <c r="K403" i="3"/>
  <c r="K402" i="3"/>
  <c r="K401" i="3"/>
  <c r="K400" i="3"/>
  <c r="K399" i="3"/>
  <c r="K398" i="3"/>
  <c r="K397" i="3"/>
  <c r="K396" i="3"/>
  <c r="K395" i="3"/>
  <c r="K394" i="3"/>
  <c r="K393" i="3"/>
  <c r="K392" i="3"/>
  <c r="K391" i="3"/>
  <c r="K390" i="3"/>
  <c r="K389" i="3"/>
  <c r="K388" i="3"/>
  <c r="K387" i="3"/>
  <c r="K386" i="3"/>
  <c r="K385" i="3"/>
  <c r="K384" i="3"/>
  <c r="K383" i="3"/>
  <c r="K382" i="3"/>
  <c r="K381" i="3"/>
  <c r="K380" i="3"/>
  <c r="K379" i="3"/>
  <c r="K378" i="3"/>
  <c r="K377" i="3"/>
  <c r="K376" i="3"/>
  <c r="K375" i="3"/>
  <c r="K374" i="3"/>
  <c r="K373" i="3"/>
  <c r="K372" i="3"/>
  <c r="K371" i="3"/>
  <c r="K370" i="3"/>
  <c r="K369" i="3"/>
  <c r="K368" i="3"/>
  <c r="K367" i="3"/>
  <c r="K366" i="3"/>
  <c r="K365" i="3"/>
  <c r="K364" i="3"/>
  <c r="K363" i="3"/>
  <c r="K362" i="3"/>
  <c r="K361" i="3"/>
  <c r="K360" i="3"/>
  <c r="K359" i="3"/>
  <c r="K358" i="3"/>
  <c r="K357" i="3"/>
  <c r="K356" i="3"/>
  <c r="K355" i="3"/>
  <c r="K354" i="3"/>
  <c r="K353" i="3"/>
  <c r="K352" i="3"/>
  <c r="K351" i="3"/>
  <c r="K350" i="3"/>
  <c r="K349" i="3"/>
  <c r="K348" i="3"/>
  <c r="K347" i="3"/>
  <c r="K346" i="3"/>
  <c r="K345" i="3"/>
  <c r="K344" i="3"/>
  <c r="K343" i="3"/>
  <c r="K342" i="3"/>
  <c r="K341" i="3"/>
  <c r="K340" i="3"/>
  <c r="K339" i="3"/>
  <c r="K338" i="3"/>
  <c r="K337" i="3"/>
  <c r="K336" i="3"/>
  <c r="K335" i="3"/>
  <c r="K334" i="3"/>
  <c r="K333" i="3"/>
  <c r="K332" i="3"/>
  <c r="K331" i="3"/>
  <c r="K330" i="3"/>
  <c r="K329" i="3"/>
  <c r="K328" i="3"/>
  <c r="K327" i="3"/>
  <c r="K326" i="3"/>
  <c r="K325" i="3"/>
  <c r="K324" i="3"/>
  <c r="K323" i="3"/>
  <c r="K322" i="3"/>
  <c r="K321" i="3"/>
  <c r="K320" i="3"/>
  <c r="K319" i="3"/>
  <c r="K318" i="3"/>
  <c r="K317" i="3"/>
  <c r="K316" i="3"/>
  <c r="K315" i="3"/>
  <c r="K314" i="3"/>
  <c r="K313" i="3"/>
  <c r="K312" i="3"/>
  <c r="K311" i="3"/>
  <c r="K310" i="3"/>
  <c r="K309" i="3"/>
  <c r="K308" i="3"/>
  <c r="K307" i="3"/>
  <c r="K306" i="3"/>
  <c r="K305" i="3"/>
  <c r="K304" i="3"/>
  <c r="K303" i="3"/>
  <c r="K302" i="3"/>
  <c r="K301" i="3"/>
  <c r="K300" i="3"/>
  <c r="K299" i="3"/>
  <c r="K298" i="3"/>
  <c r="K297" i="3"/>
  <c r="K296" i="3"/>
  <c r="K295" i="3"/>
  <c r="K294" i="3"/>
  <c r="K293" i="3"/>
  <c r="K292" i="3"/>
  <c r="K291" i="3"/>
  <c r="K290" i="3"/>
  <c r="K289" i="3"/>
  <c r="K288" i="3"/>
  <c r="K287" i="3"/>
  <c r="K286" i="3"/>
  <c r="K285" i="3"/>
  <c r="K284" i="3"/>
  <c r="K283" i="3"/>
  <c r="K282" i="3"/>
  <c r="K281" i="3"/>
  <c r="K280" i="3"/>
  <c r="K279" i="3"/>
  <c r="K278" i="3"/>
  <c r="K277" i="3"/>
  <c r="K276" i="3"/>
  <c r="K275" i="3"/>
  <c r="K274" i="3"/>
  <c r="K273" i="3"/>
  <c r="K272" i="3"/>
  <c r="K271" i="3"/>
  <c r="K270" i="3"/>
  <c r="K269" i="3"/>
  <c r="K268" i="3"/>
  <c r="K267" i="3"/>
  <c r="K266" i="3"/>
  <c r="K265" i="3"/>
  <c r="K264" i="3"/>
  <c r="K263" i="3"/>
  <c r="K262" i="3"/>
  <c r="K261" i="3"/>
  <c r="K260" i="3"/>
  <c r="K259" i="3"/>
  <c r="K258" i="3"/>
  <c r="K257" i="3"/>
  <c r="K256" i="3"/>
  <c r="K255" i="3"/>
  <c r="K254" i="3"/>
  <c r="K253" i="3"/>
  <c r="K252" i="3"/>
  <c r="K251" i="3"/>
  <c r="K250" i="3"/>
  <c r="K249" i="3"/>
  <c r="K248" i="3"/>
  <c r="K247" i="3"/>
  <c r="K246" i="3"/>
  <c r="K245" i="3"/>
  <c r="K244" i="3"/>
  <c r="K243" i="3"/>
  <c r="K242" i="3"/>
  <c r="K241" i="3"/>
  <c r="K240" i="3"/>
  <c r="K239" i="3"/>
  <c r="K238" i="3"/>
  <c r="K237" i="3"/>
  <c r="K236" i="3"/>
  <c r="K235" i="3"/>
  <c r="K234" i="3"/>
  <c r="K233" i="3"/>
  <c r="K232" i="3"/>
  <c r="K231" i="3"/>
  <c r="K230" i="3"/>
  <c r="K229" i="3"/>
  <c r="K228" i="3"/>
  <c r="K227" i="3"/>
  <c r="K226" i="3"/>
  <c r="K225" i="3"/>
  <c r="K224" i="3"/>
  <c r="K223" i="3"/>
  <c r="K222" i="3"/>
  <c r="K221" i="3"/>
  <c r="K220" i="3"/>
  <c r="K219" i="3"/>
  <c r="K218" i="3"/>
  <c r="K217" i="3"/>
  <c r="K216" i="3"/>
  <c r="K215" i="3"/>
  <c r="K214" i="3"/>
  <c r="K213" i="3"/>
  <c r="K212" i="3"/>
  <c r="K211" i="3"/>
  <c r="K210" i="3"/>
  <c r="K209" i="3"/>
  <c r="K208" i="3"/>
  <c r="K207" i="3"/>
  <c r="K206" i="3"/>
  <c r="K205" i="3"/>
  <c r="K204" i="3"/>
  <c r="K203" i="3"/>
  <c r="K202" i="3"/>
  <c r="K201" i="3"/>
  <c r="K200" i="3"/>
  <c r="K199" i="3"/>
  <c r="K198" i="3"/>
  <c r="K197" i="3"/>
  <c r="K196" i="3"/>
  <c r="K195" i="3"/>
  <c r="K194" i="3"/>
  <c r="K193" i="3"/>
  <c r="K192" i="3"/>
  <c r="K191" i="3"/>
  <c r="K190" i="3"/>
  <c r="K189" i="3"/>
  <c r="K188" i="3"/>
  <c r="K187" i="3"/>
  <c r="K186" i="3"/>
  <c r="K185" i="3"/>
  <c r="K184" i="3"/>
  <c r="K183" i="3"/>
  <c r="K182" i="3"/>
  <c r="K181" i="3"/>
  <c r="K180" i="3"/>
  <c r="K179" i="3"/>
  <c r="K178" i="3"/>
  <c r="K177" i="3"/>
  <c r="K176" i="3"/>
  <c r="K175" i="3"/>
  <c r="K174" i="3"/>
  <c r="K173" i="3"/>
  <c r="K172" i="3"/>
  <c r="K171" i="3"/>
  <c r="K170" i="3"/>
  <c r="K169" i="3"/>
  <c r="K168" i="3"/>
  <c r="K167" i="3"/>
  <c r="K166" i="3"/>
  <c r="K165" i="3"/>
  <c r="K164" i="3"/>
  <c r="K163" i="3"/>
  <c r="K162" i="3"/>
  <c r="K161" i="3"/>
  <c r="K160" i="3"/>
  <c r="K159" i="3"/>
  <c r="K158" i="3"/>
  <c r="K157" i="3"/>
  <c r="K156" i="3"/>
  <c r="K155" i="3"/>
  <c r="K154" i="3"/>
  <c r="K153" i="3"/>
  <c r="K152" i="3"/>
  <c r="K151" i="3"/>
  <c r="K150" i="3"/>
  <c r="K149" i="3"/>
  <c r="K148" i="3"/>
  <c r="K147" i="3"/>
  <c r="K146" i="3"/>
  <c r="K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K119" i="3"/>
  <c r="K118" i="3"/>
  <c r="K117" i="3"/>
  <c r="K116"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K71" i="3"/>
  <c r="K70" i="3"/>
  <c r="K69" i="3"/>
  <c r="K68" i="3"/>
  <c r="K67" i="3"/>
  <c r="K66" i="3"/>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K7" i="3"/>
  <c r="K6" i="3"/>
  <c r="K5" i="3"/>
  <c r="K4" i="3"/>
  <c r="K3" i="3"/>
  <c r="AX2" i="2"/>
  <c r="AW2" i="2"/>
  <c r="AV2" i="2"/>
  <c r="AU2" i="2"/>
  <c r="AR2" i="2"/>
  <c r="AO2" i="2"/>
  <c r="AN2" i="2"/>
  <c r="AM2" i="2"/>
  <c r="AJ2" i="2"/>
  <c r="AI2" i="2"/>
  <c r="AH2" i="2"/>
  <c r="AG2" i="2"/>
  <c r="AF2" i="2"/>
  <c r="X2" i="2"/>
  <c r="S2" i="2"/>
  <c r="R2" i="2"/>
  <c r="Q2" i="2"/>
  <c r="P2" i="2"/>
  <c r="N2" i="2"/>
  <c r="M2" i="2"/>
  <c r="L2" i="2"/>
  <c r="K2" i="2"/>
  <c r="J2" i="2"/>
  <c r="H2" i="2"/>
  <c r="G2" i="2"/>
  <c r="F2" i="2"/>
  <c r="E2" i="2"/>
  <c r="B53" i="1"/>
  <c r="E51" i="1"/>
  <c r="F91" i="1"/>
  <c r="E72" i="1"/>
  <c r="F70" i="1"/>
  <c r="E65" i="1"/>
  <c r="D2" i="19"/>
  <c r="D1" i="19"/>
  <c r="B30" i="1" s="1"/>
  <c r="A2" i="2"/>
  <c r="E53" i="1" l="1"/>
  <c r="B33" i="1"/>
  <c r="F48" i="1"/>
  <c r="C60" i="1"/>
</calcChain>
</file>

<file path=xl/comments1.xml><?xml version="1.0" encoding="utf-8"?>
<comments xmlns="http://schemas.openxmlformats.org/spreadsheetml/2006/main">
  <authors>
    <author>Bade, Laura (HMdF)</author>
    <author>Autor</author>
    <author>Egly, Silvia</author>
  </authors>
  <commentList>
    <comment ref="B9" authorId="0" shapeId="0">
      <text>
        <r>
          <rPr>
            <b/>
            <sz val="18"/>
            <color indexed="81"/>
            <rFont val="Arial"/>
            <family val="2"/>
          </rPr>
          <t>Kommune bitte im DropDown-Menü auswählen.</t>
        </r>
        <r>
          <rPr>
            <sz val="14"/>
            <color indexed="81"/>
            <rFont val="Tahoma"/>
            <family val="2"/>
          </rPr>
          <t xml:space="preserve">
</t>
        </r>
      </text>
    </comment>
    <comment ref="E9" authorId="0" shapeId="0">
      <text>
        <r>
          <rPr>
            <b/>
            <sz val="18"/>
            <color indexed="81"/>
            <rFont val="Arial"/>
            <family val="2"/>
          </rPr>
          <t>Wird automatisch anhand der ausgewählten Kommune eingetragen.</t>
        </r>
        <r>
          <rPr>
            <sz val="9"/>
            <color indexed="81"/>
            <rFont val="Tahoma"/>
            <family val="2"/>
          </rPr>
          <t xml:space="preserve">
</t>
        </r>
      </text>
    </comment>
    <comment ref="B11" authorId="1" shapeId="0">
      <text>
        <r>
          <rPr>
            <b/>
            <sz val="18"/>
            <color indexed="81"/>
            <rFont val="Arial"/>
            <family val="2"/>
          </rPr>
          <t>Wird automatisch anhand der ausgewählten Kommune eingetragen.</t>
        </r>
      </text>
    </comment>
    <comment ref="B15" authorId="0" shapeId="0">
      <text>
        <r>
          <rPr>
            <b/>
            <sz val="18"/>
            <color indexed="81"/>
            <rFont val="Arial"/>
            <family val="2"/>
          </rPr>
          <t>Name des Bearbeiters der antragstellenden Kommune</t>
        </r>
        <r>
          <rPr>
            <sz val="9"/>
            <color indexed="81"/>
            <rFont val="Tahoma"/>
            <family val="2"/>
          </rPr>
          <t xml:space="preserve">
</t>
        </r>
      </text>
    </comment>
    <comment ref="B17" authorId="0" shapeId="0">
      <text>
        <r>
          <rPr>
            <b/>
            <sz val="18"/>
            <color indexed="81"/>
            <rFont val="Arial"/>
            <family val="2"/>
          </rPr>
          <t>Vorname des Bearbeiters der antragstellenden Kommune</t>
        </r>
      </text>
    </comment>
    <comment ref="B19" authorId="0" shapeId="0">
      <text>
        <r>
          <rPr>
            <b/>
            <sz val="18"/>
            <color indexed="81"/>
            <rFont val="Arial"/>
            <family val="2"/>
          </rPr>
          <t>Telefonnummmer des Bearbeiters der antragstellenden Kommune</t>
        </r>
      </text>
    </comment>
    <comment ref="B21" authorId="0" shapeId="0">
      <text>
        <r>
          <rPr>
            <b/>
            <sz val="18"/>
            <color indexed="81"/>
            <rFont val="Arial"/>
            <family val="2"/>
          </rPr>
          <t>E-Mail-Adresse des Bearbeiters der antragstellenden Kommune</t>
        </r>
      </text>
    </comment>
    <comment ref="B23" authorId="1" shapeId="0">
      <text>
        <r>
          <rPr>
            <b/>
            <u/>
            <sz val="10"/>
            <color indexed="81"/>
            <rFont val="Arial"/>
            <family val="2"/>
          </rPr>
          <t>Nur</t>
        </r>
        <r>
          <rPr>
            <b/>
            <sz val="10"/>
            <color indexed="81"/>
            <rFont val="Arial"/>
            <family val="2"/>
          </rPr>
          <t xml:space="preserve"> ausfüllen wenn </t>
        </r>
        <r>
          <rPr>
            <b/>
            <u/>
            <sz val="10"/>
            <color indexed="81"/>
            <rFont val="Arial"/>
            <family val="2"/>
          </rPr>
          <t xml:space="preserve">abweichend </t>
        </r>
        <r>
          <rPr>
            <b/>
            <sz val="10"/>
            <color indexed="81"/>
            <rFont val="Arial"/>
            <family val="2"/>
          </rPr>
          <t xml:space="preserve">vom Antragssteller.
</t>
        </r>
      </text>
    </comment>
    <comment ref="B28" authorId="1" shapeId="0">
      <text>
        <r>
          <rPr>
            <b/>
            <sz val="10"/>
            <color indexed="81"/>
            <rFont val="Arial"/>
            <family val="2"/>
          </rPr>
          <t>Bitte den Förderbereich möglichst konkret auswählen, in den die Maßnahme einzuordnen ist.
Sind mehrere Förderbereiche einschlägig, bitte für jede "Teilmaßnahme" ein eigenes Verwendungsnachweisformular ausfüllen.</t>
        </r>
      </text>
    </comment>
    <comment ref="B30" authorId="1" shapeId="0">
      <text>
        <r>
          <rPr>
            <b/>
            <sz val="10"/>
            <color indexed="81"/>
            <rFont val="Arial"/>
            <family val="2"/>
          </rPr>
          <t xml:space="preserve">Feldlänge: maximal 255 Zeichen
</t>
        </r>
        <r>
          <rPr>
            <sz val="10"/>
            <color indexed="81"/>
            <rFont val="Arial"/>
            <family val="2"/>
          </rPr>
          <t xml:space="preserve">Die Kurzbeschreibung bildet die entscheidende Grundlage für die Antragsprüfung der WIBank. Sie hat maßgeblichen Einfluss darauf, wie zügig über die Förderfähigkeit des zugrundeliegenden Sachverhalts entschieden und wie schnell Auszahlungen für fällige Rechnungen erfolgen können. Die Kurzbeschreibung sollte daher folgende Informationen enthalten:
</t>
        </r>
        <r>
          <rPr>
            <b/>
            <u/>
            <sz val="10"/>
            <color indexed="81"/>
            <rFont val="Arial"/>
            <family val="2"/>
          </rPr>
          <t xml:space="preserve">
1. Eindeutige Identifizierbarkeit des Vorhabens:</t>
        </r>
        <r>
          <rPr>
            <sz val="10"/>
            <color indexed="81"/>
            <rFont val="Arial"/>
            <family val="2"/>
          </rPr>
          <t xml:space="preserve">
Das Vorhaben ist örtlich und sachlich so zu konkretisieren, dass es eindeutig zu identifizieren ist und von anderen Vorhaben desselben Förderbereichs bzw. an demselben Ort unterschieden werden kann. 
</t>
        </r>
        <r>
          <rPr>
            <b/>
            <sz val="10"/>
            <color indexed="81"/>
            <rFont val="Arial"/>
            <family val="2"/>
          </rPr>
          <t xml:space="preserve">
</t>
        </r>
        <r>
          <rPr>
            <b/>
            <u/>
            <sz val="10"/>
            <color indexed="81"/>
            <rFont val="Arial"/>
            <family val="2"/>
          </rPr>
          <t>2. Investition im Sinne des Hessenkassegesetzes</t>
        </r>
        <r>
          <rPr>
            <sz val="10"/>
            <color indexed="81"/>
            <rFont val="Arial"/>
            <family val="2"/>
          </rPr>
          <t xml:space="preserve">
In knapper Form ist darzustellen, welches konkrete Vorhaben durchgeführt werden soll und welchem Ziel es dient. Der investive Charakter des Vorhabens muss erkennbar sein. Soweit bei einer umfassenden Vorhaben mehrere Teilmaßnahmen im selben Förderbereich durchgeführt werden sollen, sind zumindest die wesentlichen Maßnahmenteile kurz aufzuzählen. Bsp.: Aufbringen eines Wärmedämmverbundsystems bestehend aus... Für eine (Gesamt-) Maßnahme, die in ihren Teilen mehreren Förderbereichen zuzuordnen ist, ist für jede Teilmaßnahme eine gesonderte Anmeldung einzureichen. 
Investive Begleit- und Folgemaßnahmen, die im unmittelbaren Zusammenhang mit der Maßnahme stehen, wie z. B. vorbereitende Planungs-, Untersuchungs- oder Abrissarbeiten sind bei der Kurzbeschreibung der Hauptmaßnahme anzugeben.
</t>
        </r>
        <r>
          <rPr>
            <b/>
            <u/>
            <sz val="10"/>
            <color indexed="81"/>
            <rFont val="Arial"/>
            <family val="2"/>
          </rPr>
          <t>3. Verständlichkeit</t>
        </r>
        <r>
          <rPr>
            <sz val="10"/>
            <color indexed="81"/>
            <rFont val="Arial"/>
            <family val="2"/>
          </rPr>
          <t xml:space="preserve">
Bitte für Verständlichkeit der Kurzbeschreibung Sorge tragen. Sie darf keine unverständlichen Fachbegriffe, Abkürzungen, unklare oder mehrdeutige Formulierungen enthalten.</t>
        </r>
        <r>
          <rPr>
            <b/>
            <sz val="10"/>
            <color indexed="81"/>
            <rFont val="Arial"/>
            <family val="2"/>
          </rPr>
          <t xml:space="preserve">
</t>
        </r>
        <r>
          <rPr>
            <sz val="10"/>
            <color indexed="81"/>
            <rFont val="Arial"/>
            <family val="2"/>
          </rPr>
          <t xml:space="preserve">Kann auf Grundlage der gelieferten Kurzbeschreibung über die Förderfähigkeit nicht entschieden werden, wird der Antrag an die Antragsteller mit der Bitte zurückverwiesen, die bestehenden Unklarheiten auszuräumen oder auf die Bundesförderung des Vorhabens zu verzichten.
</t>
        </r>
      </text>
    </comment>
    <comment ref="B33" authorId="1" shapeId="0">
      <text>
        <r>
          <rPr>
            <b/>
            <sz val="10"/>
            <color indexed="81"/>
            <rFont val="Arial"/>
            <family val="2"/>
          </rPr>
          <t>Straße, Hausnummer (Belegenheit der Maßnahme)</t>
        </r>
      </text>
    </comment>
    <comment ref="B35" authorId="1" shapeId="0">
      <text>
        <r>
          <rPr>
            <b/>
            <sz val="10"/>
            <color indexed="81"/>
            <rFont val="Arial"/>
            <family val="2"/>
          </rPr>
          <t>Postleitzahl, Ort (Belegenheit der Maßnahme)</t>
        </r>
      </text>
    </comment>
    <comment ref="B41" authorId="2" shapeId="0">
      <text>
        <r>
          <rPr>
            <b/>
            <sz val="10"/>
            <color indexed="81"/>
            <rFont val="Arial"/>
            <family val="2"/>
          </rPr>
          <t>Bitte auf zwei Nachkommastellen genau eingeben; 
keine Formeln oder Werte aus anderen Dateien in dieses Feld kopieren.</t>
        </r>
      </text>
    </comment>
    <comment ref="B43" authorId="2" shapeId="0">
      <text>
        <r>
          <rPr>
            <b/>
            <sz val="10"/>
            <color indexed="81"/>
            <rFont val="Arial"/>
            <family val="2"/>
          </rPr>
          <t>Bitte auf zwei Nachkommastellen genau eingeben; 
keine Formeln oder Werte aus anderen Dateien in dieses Feld kopieren.</t>
        </r>
      </text>
    </comment>
    <comment ref="B45" authorId="1" shapeId="0">
      <text>
        <r>
          <rPr>
            <b/>
            <sz val="10"/>
            <color indexed="81"/>
            <rFont val="Arial"/>
            <family val="2"/>
          </rPr>
          <t xml:space="preserve">Eingesetzte Eigenmittel des Anmeldenden (statt oder zusätzlich zur Ko-Finanzierung).
Bitte auf zwei Nachkommastellen genau eingeben; keine Formeln oder Werte aus anderen Dateien in dieses Feld kopieren.
</t>
        </r>
      </text>
    </comment>
    <comment ref="B47" authorId="1" shapeId="0">
      <text>
        <r>
          <rPr>
            <b/>
            <sz val="10"/>
            <color indexed="81"/>
            <rFont val="Arial"/>
            <family val="2"/>
          </rPr>
          <t xml:space="preserve">
Bitte auf zwei Nachkommastellen genau eingeben; keine Formeln oder Werte aus anderen Dateien in dieses Feld kopieren.
</t>
        </r>
      </text>
    </comment>
    <comment ref="B67" authorId="2" shapeId="0">
      <text>
        <r>
          <rPr>
            <b/>
            <sz val="10"/>
            <color indexed="81"/>
            <rFont val="Arial"/>
            <family val="2"/>
          </rPr>
          <t>Die Belegung des Auswahlfeldes mit einem Häkchen ist vorgegeben und nicht veränderbar. Bitte alle drei vorbelegten Felder zusammen mit einem Häkchen bei "Erklärung zur Einhaltung der Förderrichtlinie" bestätigen.</t>
        </r>
      </text>
    </comment>
    <comment ref="B69" authorId="1" shapeId="0">
      <text>
        <r>
          <rPr>
            <b/>
            <sz val="10"/>
            <color indexed="81"/>
            <rFont val="Arial"/>
            <family val="2"/>
          </rPr>
          <t>Die Belegung des Auswahlfeldes mit einem Häkchen ist vorgegeben und nicht veränderbar. Bitte alle drei vorbelegten Felder zusammen mit einem Häkchen bei "Erklärung zur Einhaltung der Förderrichtlinie" bestätigen.</t>
        </r>
      </text>
    </comment>
    <comment ref="B71" authorId="1" shapeId="0">
      <text>
        <r>
          <rPr>
            <b/>
            <sz val="10"/>
            <color indexed="81"/>
            <rFont val="Arial"/>
            <family val="2"/>
          </rPr>
          <t>Die Belegung des Auswahlfeldes mit einem Häkchen ist vorgegeben und nicht veränderbar. Bitte alle drei vorbelegten Felder zusammen mit einem Häkchen bei "Erklärung zur Einhaltung der Förderrichtlinie" bestätigen.</t>
        </r>
        <r>
          <rPr>
            <sz val="10"/>
            <color indexed="81"/>
            <rFont val="Arial"/>
            <family val="2"/>
          </rPr>
          <t xml:space="preserve">
</t>
        </r>
      </text>
    </comment>
  </commentList>
</comments>
</file>

<file path=xl/sharedStrings.xml><?xml version="1.0" encoding="utf-8"?>
<sst xmlns="http://schemas.openxmlformats.org/spreadsheetml/2006/main" count="1564" uniqueCount="599">
  <si>
    <t>GKZ</t>
  </si>
  <si>
    <t>Kommunen</t>
  </si>
  <si>
    <t>Landkreis</t>
  </si>
  <si>
    <t>LANDKREIS BERGSTRASSE</t>
  </si>
  <si>
    <t>LANDKREIS DARMSTADT-DIEBURG</t>
  </si>
  <si>
    <t>MAIN-TAUNUS-KREIS</t>
  </si>
  <si>
    <t>ODENWALDKREIS</t>
  </si>
  <si>
    <t>LANDKREIS OFFENBACH</t>
  </si>
  <si>
    <t>RHEINGAU-TAUNUS-KREIS</t>
  </si>
  <si>
    <t>WETTERAUKREIS</t>
  </si>
  <si>
    <t>LANDKREIS LIMBURG-WEILBURG</t>
  </si>
  <si>
    <t>VOGELSBERGKREIS</t>
  </si>
  <si>
    <t>LANDKREIS HERSFELD-ROTENBURG</t>
  </si>
  <si>
    <t>LANDKREIS KASSEL</t>
  </si>
  <si>
    <t>SCHWALM-EDER-KREIS</t>
  </si>
  <si>
    <t>LANDKREIS WALDECK-FRANKENBERG</t>
  </si>
  <si>
    <t>WERRA-MEISSNER-KREIS</t>
  </si>
  <si>
    <t>LANDKREIS GROSS-GERAU</t>
  </si>
  <si>
    <t>HOCHTAUNUSKREIS</t>
  </si>
  <si>
    <t>MAIN-KINZIG-KREIS</t>
  </si>
  <si>
    <t>LANDKREIS GIESSEN</t>
  </si>
  <si>
    <t>LAHN-DILL-KREIS</t>
  </si>
  <si>
    <t>LANDKREIS MARBURG-BIEDENKOPF</t>
  </si>
  <si>
    <t>LANDKREIS FULDA</t>
  </si>
  <si>
    <t>DARMSTADT, WISSENSCHAFTSSTADT</t>
  </si>
  <si>
    <t>FRANKFURT AM MAIN, STADT</t>
  </si>
  <si>
    <t>OFFENBACH AM MAIN, STADT</t>
  </si>
  <si>
    <t>WIESBADEN, LANDESHAUPTSTADT</t>
  </si>
  <si>
    <t>KASSEL, DOCUMENTA-STADT</t>
  </si>
  <si>
    <t>RUESSELSHEIM, STADT</t>
  </si>
  <si>
    <t>BAD HOMBURG VOR DER HOEHE, STADT</t>
  </si>
  <si>
    <t>HANAU, BRUEDER-GRIMM-STADT</t>
  </si>
  <si>
    <t>GIESSEN, UNIVERSITAETSSTADT</t>
  </si>
  <si>
    <t>WETZLAR, STADT</t>
  </si>
  <si>
    <t>MARBURG, UNIVERSITAETSSTADT</t>
  </si>
  <si>
    <t>FULDA, STADT</t>
  </si>
  <si>
    <t>BENSHEIM, STADT</t>
  </si>
  <si>
    <t>BUERSTADT, STADT</t>
  </si>
  <si>
    <t>HEPPENHEIM (BERGSTRASSE), KREISSTADT</t>
  </si>
  <si>
    <t>LAMPERTHEIM, STADT</t>
  </si>
  <si>
    <t>LORSCH, KAROLINGERSTADT</t>
  </si>
  <si>
    <t>VIERNHEIM, STADT</t>
  </si>
  <si>
    <t>DIEBURG, STADT</t>
  </si>
  <si>
    <t>GRIESHEIM, STADT</t>
  </si>
  <si>
    <t>GROSS-UMSTADT, STADT</t>
  </si>
  <si>
    <t>PFUNGSTADT, STADT</t>
  </si>
  <si>
    <t>WEITERSTADT, STADT</t>
  </si>
  <si>
    <t>GROSS-GERAU, STADT</t>
  </si>
  <si>
    <t>MOERFELDEN-WALLDORF, STADT</t>
  </si>
  <si>
    <t>FRIEDRICHSDORF, STADT</t>
  </si>
  <si>
    <t>KOENIGSTEIN IM TAUNUS, STADT</t>
  </si>
  <si>
    <t>KRONBERG IM TAUNUS, STADT</t>
  </si>
  <si>
    <t>OBERURSEL (TAUNUS), STADT</t>
  </si>
  <si>
    <t>USINGEN, STADT</t>
  </si>
  <si>
    <t>BAD ORB, STADT</t>
  </si>
  <si>
    <t>BAD SODEN-SALMUENSTER, STADT</t>
  </si>
  <si>
    <t>BRUCHKOEBEL, STADT</t>
  </si>
  <si>
    <t>GELNHAUSEN, BARBAROSSASTADT, KREISSTADT</t>
  </si>
  <si>
    <t>MAINTAL, STADT</t>
  </si>
  <si>
    <t>SCHLUECHTERN, STADT</t>
  </si>
  <si>
    <t>WAECHTERSBACH, STADT</t>
  </si>
  <si>
    <t>BAD SODEN AM TAUNUS, STADT</t>
  </si>
  <si>
    <t>ESCHBORN, STADT</t>
  </si>
  <si>
    <t>FLOERSHEIM AM MAIN, STADT</t>
  </si>
  <si>
    <t>HATTERSHEIM AM MAIN, STADT</t>
  </si>
  <si>
    <t>HOCHHEIM AM MAIN, STADT</t>
  </si>
  <si>
    <t>HOFHEIM AM TAUNUS, KREISSTADT</t>
  </si>
  <si>
    <t>KELKHEIM (TAUNUS), STADT</t>
  </si>
  <si>
    <t>SCHWALBACH AM TAUNUS, STADT</t>
  </si>
  <si>
    <t>ERBACH, KREISSTADT</t>
  </si>
  <si>
    <t>MICHELSTADT, STADT</t>
  </si>
  <si>
    <t>DIETZENBACH, KREISSTADT</t>
  </si>
  <si>
    <t>DREIEICH, STADT</t>
  </si>
  <si>
    <t>HEUSENSTAMM, STADT</t>
  </si>
  <si>
    <t>LANGEN (HESSEN), STADT</t>
  </si>
  <si>
    <t>MUEHLHEIM AM MAIN, STADT</t>
  </si>
  <si>
    <t>NEU-ISENBURG, STADT</t>
  </si>
  <si>
    <t>OBERTSHAUSEN, STADT</t>
  </si>
  <si>
    <t>RODGAU, STADT</t>
  </si>
  <si>
    <t>ROEDERMARK, STADT</t>
  </si>
  <si>
    <t>SELIGENSTADT, STADT</t>
  </si>
  <si>
    <t>BAD SCHWALBACH, KREISSTADT</t>
  </si>
  <si>
    <t>ELTVILLE AM RHEIN, STADT</t>
  </si>
  <si>
    <t>GEISENHEIM, STADT</t>
  </si>
  <si>
    <t>IDSTEIN, STADT</t>
  </si>
  <si>
    <t>RUEDESHEIM AM RHEIN, STADT</t>
  </si>
  <si>
    <t>TAUNUSSTEIN, STADT</t>
  </si>
  <si>
    <t>BAD NAUHEIM, STADT</t>
  </si>
  <si>
    <t>BAD VILBEL, STADT</t>
  </si>
  <si>
    <t>BUEDINGEN, STADT</t>
  </si>
  <si>
    <t>BUTZBACH, FRIEDRICH-LUDWIG-WEIDIG-STADT</t>
  </si>
  <si>
    <t>FRIEDBERG (HESSEN), KREISSTADT</t>
  </si>
  <si>
    <t>NIDDA, STADT</t>
  </si>
  <si>
    <t>GRUENBERG, STADT</t>
  </si>
  <si>
    <t>HUNGEN, STADT</t>
  </si>
  <si>
    <t>LAUBACH, STADT</t>
  </si>
  <si>
    <t>LICH, STADT</t>
  </si>
  <si>
    <t>DILLENBURG, STADT</t>
  </si>
  <si>
    <t>HAIGER, STADT</t>
  </si>
  <si>
    <t>HERBORN, STADT</t>
  </si>
  <si>
    <t>LIMBURG AN DER LAHN, KREISSTADT</t>
  </si>
  <si>
    <t>WEILBURG, STADT</t>
  </si>
  <si>
    <t>BIEDENKOPF, STADT</t>
  </si>
  <si>
    <t>GLADENBACH, STADT</t>
  </si>
  <si>
    <t>KIRCHHAIN, STADT</t>
  </si>
  <si>
    <t>STADTALLENDORF, STADT</t>
  </si>
  <si>
    <t>ALSFELD, STADT</t>
  </si>
  <si>
    <t>LAUTERBACH (HESSEN), KREISSTADT</t>
  </si>
  <si>
    <t>HUENFELD, KONRAD-ZUSE-STADT</t>
  </si>
  <si>
    <t>BAD HERSFELD, KREISSTADT</t>
  </si>
  <si>
    <t>BEBRA, STADT</t>
  </si>
  <si>
    <t>HERINGEN (WERRA), STADT</t>
  </si>
  <si>
    <t>ROTENBURG AN DER FULDA, STADT</t>
  </si>
  <si>
    <t>BAUNATAL, STADT</t>
  </si>
  <si>
    <t>HOFGEISMAR, STADT</t>
  </si>
  <si>
    <t>VELLMAR, STADT</t>
  </si>
  <si>
    <t>WOLFHAGEN, STADT</t>
  </si>
  <si>
    <t>BORKEN (HESSEN), STADT</t>
  </si>
  <si>
    <t>FRITZLAR, DOM- UND KAISERSTADT</t>
  </si>
  <si>
    <t>HOMBERG (EFZE), KREISSTADT</t>
  </si>
  <si>
    <t>MELSUNGEN, STADT</t>
  </si>
  <si>
    <t>SCHWALMSTADT, STADT</t>
  </si>
  <si>
    <t>ALLENDORF (EDER)</t>
  </si>
  <si>
    <t>BAD AROLSEN, STADT</t>
  </si>
  <si>
    <t>BAD WILDUNGEN, STADT</t>
  </si>
  <si>
    <t>BATTENBERG (EDER), STADT</t>
  </si>
  <si>
    <t>FRANKENBERG (EDER), STADT</t>
  </si>
  <si>
    <t>KORBACH, KREISSTADT</t>
  </si>
  <si>
    <t>ESCHWEGE, KREISSTADT</t>
  </si>
  <si>
    <t>HESSISCH LICHTENAU, STADT</t>
  </si>
  <si>
    <t>SONTRA, STADT</t>
  </si>
  <si>
    <t>WITZENHAUSEN, STADT</t>
  </si>
  <si>
    <t>BIBLIS</t>
  </si>
  <si>
    <t>BIRKENAU</t>
  </si>
  <si>
    <t>FUERTH</t>
  </si>
  <si>
    <t>MOERLENBACH</t>
  </si>
  <si>
    <t>RIMBACH</t>
  </si>
  <si>
    <t>WALD-MICHELBACH</t>
  </si>
  <si>
    <t>ALSBACH-HAEHNLEIN</t>
  </si>
  <si>
    <t>BABENHAUSEN, STADT</t>
  </si>
  <si>
    <t>ERZHAUSEN</t>
  </si>
  <si>
    <t>GROSS-ZIMMERN</t>
  </si>
  <si>
    <t>MUEHLTAL</t>
  </si>
  <si>
    <t>MUENSTER</t>
  </si>
  <si>
    <t>OBER-RAMSTADT, STADT</t>
  </si>
  <si>
    <t>REINHEIM, STADT</t>
  </si>
  <si>
    <t>ROSSDORF</t>
  </si>
  <si>
    <t>SCHAAFHEIM</t>
  </si>
  <si>
    <t>SEEHEIM-JUGENHEIM</t>
  </si>
  <si>
    <t>BISCHOFSHEIM</t>
  </si>
  <si>
    <t>BUETTELBORN</t>
  </si>
  <si>
    <t>GERNSHEIM, SCHOEFFERSTADT</t>
  </si>
  <si>
    <t>GINSHEIM-GUSTAVSBURG</t>
  </si>
  <si>
    <t>KELSTERBACH, STADT</t>
  </si>
  <si>
    <t>NAUHEIM</t>
  </si>
  <si>
    <t>RAUNHEIM, STADT</t>
  </si>
  <si>
    <t>RIEDSTADT, STADT</t>
  </si>
  <si>
    <t>TREBUR</t>
  </si>
  <si>
    <t>NEU-ANSPACH, STADT</t>
  </si>
  <si>
    <t>SCHMITTEN</t>
  </si>
  <si>
    <t>STEINBACH (TAUNUS), STADT</t>
  </si>
  <si>
    <t>WEHRHEIM</t>
  </si>
  <si>
    <t>BIEBERGEMUEND</t>
  </si>
  <si>
    <t>ERLENSEE</t>
  </si>
  <si>
    <t>FREIGERICHT</t>
  </si>
  <si>
    <t>GRUENDAU</t>
  </si>
  <si>
    <t>LANGENSELBOLD, STADT</t>
  </si>
  <si>
    <t>LINSENGERICHT</t>
  </si>
  <si>
    <t>NIDDERAU, STADT</t>
  </si>
  <si>
    <t>RODENBACH</t>
  </si>
  <si>
    <t>SCHOENECK</t>
  </si>
  <si>
    <t>SINNTAL</t>
  </si>
  <si>
    <t>STEINAU AN DER STRASSE, BRUEDER-GRIMM-STADT</t>
  </si>
  <si>
    <t>EPPSTEIN, STADT</t>
  </si>
  <si>
    <t>KRIFTEL</t>
  </si>
  <si>
    <t>LIEDERBACH AM TAUNUS</t>
  </si>
  <si>
    <t>SULZBACH (TAUNUS)</t>
  </si>
  <si>
    <t>BAD KOENIG, STADT</t>
  </si>
  <si>
    <t>HOECHST IM ODENWALD</t>
  </si>
  <si>
    <t>REICHELSHEIM (ODENWALD)</t>
  </si>
  <si>
    <t>OBERZENT</t>
  </si>
  <si>
    <t>EGELSBACH</t>
  </si>
  <si>
    <t>HAINBURG</t>
  </si>
  <si>
    <t>MAINHAUSEN</t>
  </si>
  <si>
    <t>HEIDENROD</t>
  </si>
  <si>
    <t>HUENSTETTEN</t>
  </si>
  <si>
    <t>NIEDERNHAUSEN</t>
  </si>
  <si>
    <t>OESTRICH-WINKEL, STADT</t>
  </si>
  <si>
    <t>ALTENSTADT</t>
  </si>
  <si>
    <t>FLORSTADT, STADT</t>
  </si>
  <si>
    <t>GEDERN, STADT</t>
  </si>
  <si>
    <t>KARBEN, STADT</t>
  </si>
  <si>
    <t>NIDDATAL, STADT</t>
  </si>
  <si>
    <t>ORTENBERG, STADT</t>
  </si>
  <si>
    <t>ROSBACH VOR DER HOEHE, STADT</t>
  </si>
  <si>
    <t>WOELFERSHEIM</t>
  </si>
  <si>
    <t>BIEBERTAL</t>
  </si>
  <si>
    <t>BUSECK</t>
  </si>
  <si>
    <t>LANGGOENS</t>
  </si>
  <si>
    <t>LINDEN, STADT</t>
  </si>
  <si>
    <t>LOLLAR, STADT</t>
  </si>
  <si>
    <t>POHLHEIM, STADT</t>
  </si>
  <si>
    <t>REISKIRCHEN</t>
  </si>
  <si>
    <t>STAUFENBERG, STADT</t>
  </si>
  <si>
    <t>WETTENBERG</t>
  </si>
  <si>
    <t>ASSLAR, STADT</t>
  </si>
  <si>
    <t>BRAUNFELS, STADT</t>
  </si>
  <si>
    <t>EHRINGSHAUSEN</t>
  </si>
  <si>
    <t>ESCHENBURG</t>
  </si>
  <si>
    <t>HUETTENBERG</t>
  </si>
  <si>
    <t>LAHNAU</t>
  </si>
  <si>
    <t>SOLMS, STADT</t>
  </si>
  <si>
    <t>BAD CAMBERG, STADT</t>
  </si>
  <si>
    <t>DORNBURG</t>
  </si>
  <si>
    <t>ELZ</t>
  </si>
  <si>
    <t>HADAMAR, STADT</t>
  </si>
  <si>
    <t>HUENFELDEN</t>
  </si>
  <si>
    <t>RUNKEL, STADT</t>
  </si>
  <si>
    <t>SELTERS (TAUNUS)</t>
  </si>
  <si>
    <t>WEILMUENSTER, MARKTFLECKEN</t>
  </si>
  <si>
    <t>BAD ENDBACH</t>
  </si>
  <si>
    <t>DAUTPHETAL</t>
  </si>
  <si>
    <t>EBSDORFERGRUND</t>
  </si>
  <si>
    <t>NEUSTADT (HESSEN), STADT</t>
  </si>
  <si>
    <t>WETTER (HESSEN), STADT</t>
  </si>
  <si>
    <t>HOMBERG (OHM), STADT</t>
  </si>
  <si>
    <t>MUECKE</t>
  </si>
  <si>
    <t>SCHLITZ, STADT</t>
  </si>
  <si>
    <t>SCHOTTEN, STADT</t>
  </si>
  <si>
    <t>EICHENZELL</t>
  </si>
  <si>
    <t>FLIEDEN</t>
  </si>
  <si>
    <t>GROSSENLUEDER</t>
  </si>
  <si>
    <t>KUENZELL</t>
  </si>
  <si>
    <t>NEUHOF</t>
  </si>
  <si>
    <t>PETERSBERG</t>
  </si>
  <si>
    <t>AHNATAL</t>
  </si>
  <si>
    <t>FULDABRUECK</t>
  </si>
  <si>
    <t>FULDATAL</t>
  </si>
  <si>
    <t>KAUFUNGEN</t>
  </si>
  <si>
    <t>LOHFELDEN</t>
  </si>
  <si>
    <t>NIESTETAL</t>
  </si>
  <si>
    <t>SCHAUENBURG</t>
  </si>
  <si>
    <t>FELSBERG, STADT</t>
  </si>
  <si>
    <t>GUDENSBERG, STADT</t>
  </si>
  <si>
    <t>BAD SOODEN-ALLENDORF, STADT</t>
  </si>
  <si>
    <t>ABSTEINACH</t>
  </si>
  <si>
    <t>EINHAUSEN</t>
  </si>
  <si>
    <t>GORXHEIMERTAL</t>
  </si>
  <si>
    <t>GRASELLENBACH</t>
  </si>
  <si>
    <t>GROSS-ROHRHEIM</t>
  </si>
  <si>
    <t>HIRSCHHORN (NECKAR), STADT</t>
  </si>
  <si>
    <t>LAUTERTAL (ODENWALD)</t>
  </si>
  <si>
    <t>LINDENFELS, STADT</t>
  </si>
  <si>
    <t>NECKARSTEINACH, STADT</t>
  </si>
  <si>
    <t>ZWINGENBERG, STADT</t>
  </si>
  <si>
    <t>BICKENBACH</t>
  </si>
  <si>
    <t>EPPERTSHAUSEN</t>
  </si>
  <si>
    <t>FISCHBACHTAL</t>
  </si>
  <si>
    <t>GROSS-BIEBERAU, STADT</t>
  </si>
  <si>
    <t>MESSEL</t>
  </si>
  <si>
    <t>MODAUTAL</t>
  </si>
  <si>
    <t>OTZBERG</t>
  </si>
  <si>
    <t>BIEBESHEIM AM RHEIN</t>
  </si>
  <si>
    <t>STOCKSTADT AM RHEIN</t>
  </si>
  <si>
    <t>GLASHUETTEN</t>
  </si>
  <si>
    <t>GRAEVENWIESBACH</t>
  </si>
  <si>
    <t>WEILROD</t>
  </si>
  <si>
    <t>BIRSTEIN</t>
  </si>
  <si>
    <t>BRACHTTAL</t>
  </si>
  <si>
    <t>FLOERSBACHTAL</t>
  </si>
  <si>
    <t>GROSSKROTZENBURG</t>
  </si>
  <si>
    <t>HAMMERSBACH</t>
  </si>
  <si>
    <t>HASSELROTH</t>
  </si>
  <si>
    <t>JOSSGRUND</t>
  </si>
  <si>
    <t>NEUBERG</t>
  </si>
  <si>
    <t>NIEDERDORFELDEN</t>
  </si>
  <si>
    <t>RONNEBURG</t>
  </si>
  <si>
    <t>BRENSBACH</t>
  </si>
  <si>
    <t>BREUBERG, STADT</t>
  </si>
  <si>
    <t>BROMBACHTAL</t>
  </si>
  <si>
    <t>FRAENKISCH-CRUMBACH</t>
  </si>
  <si>
    <t>LUETZELBACH</t>
  </si>
  <si>
    <t>MOSSAUTAL</t>
  </si>
  <si>
    <t>AARBERGEN</t>
  </si>
  <si>
    <t>HOHENSTEIN</t>
  </si>
  <si>
    <t>KIEDRICH</t>
  </si>
  <si>
    <t>LORCH, STADT</t>
  </si>
  <si>
    <t>SCHLANGENBAD</t>
  </si>
  <si>
    <t>WALDEMS</t>
  </si>
  <si>
    <t>WALLUF</t>
  </si>
  <si>
    <t>ECHZELL</t>
  </si>
  <si>
    <t>GLAUBURG</t>
  </si>
  <si>
    <t>HIRZENHAIN</t>
  </si>
  <si>
    <t>KEFENROD</t>
  </si>
  <si>
    <t>LIMESHAIN</t>
  </si>
  <si>
    <t>MUENZENBERG, STADT</t>
  </si>
  <si>
    <t>OBER-MOERLEN</t>
  </si>
  <si>
    <t>RANSTADT</t>
  </si>
  <si>
    <t>REICHELSHEIM (WETTERAU), STADT</t>
  </si>
  <si>
    <t>ROCKENBERG</t>
  </si>
  <si>
    <t>WOELLSTADT</t>
  </si>
  <si>
    <t>ALLENDORF (LUMDA), STADT</t>
  </si>
  <si>
    <t>FERNWALD</t>
  </si>
  <si>
    <t>HEUCHELHEIM</t>
  </si>
  <si>
    <t>RABENAU</t>
  </si>
  <si>
    <t>BISCHOFFEN</t>
  </si>
  <si>
    <t>BREITSCHEID</t>
  </si>
  <si>
    <t>DIETZHOELZTAL</t>
  </si>
  <si>
    <t>DRIEDORF</t>
  </si>
  <si>
    <t>GREIFENSTEIN</t>
  </si>
  <si>
    <t>HOHENAHR</t>
  </si>
  <si>
    <t>LEUN, STADT</t>
  </si>
  <si>
    <t>MITTENAAR</t>
  </si>
  <si>
    <t>SCHOEFFENGRUND</t>
  </si>
  <si>
    <t>SIEGBACH</t>
  </si>
  <si>
    <t>SINN</t>
  </si>
  <si>
    <t>WALDSOLMS</t>
  </si>
  <si>
    <t>BESELICH</t>
  </si>
  <si>
    <t>BRECHEN</t>
  </si>
  <si>
    <t>ELBTAL</t>
  </si>
  <si>
    <t>LOEHNBERG</t>
  </si>
  <si>
    <t>MENGERSKIRCHEN, MARKTFLECKEN</t>
  </si>
  <si>
    <t>MERENBERG, MARKTFLECKEN</t>
  </si>
  <si>
    <t>VILLMAR, MARKTFLECKEN</t>
  </si>
  <si>
    <t>WALDBRUNN (WESTERWALD)</t>
  </si>
  <si>
    <t>WEINBACH</t>
  </si>
  <si>
    <t>AMOENEBURG, STADT</t>
  </si>
  <si>
    <t>ANGELBURG</t>
  </si>
  <si>
    <t>BREIDENBACH</t>
  </si>
  <si>
    <t>COELBE</t>
  </si>
  <si>
    <t>FRONHAUSEN</t>
  </si>
  <si>
    <t>LAHNTAL</t>
  </si>
  <si>
    <t>LOHRA</t>
  </si>
  <si>
    <t>MUENCHHAUSEN</t>
  </si>
  <si>
    <t>RAUSCHENBERG, STADT</t>
  </si>
  <si>
    <t>STEFFENBERG</t>
  </si>
  <si>
    <t>WEIMAR (LAHN)</t>
  </si>
  <si>
    <t>WOHRATAL</t>
  </si>
  <si>
    <t>ANTRIFTTAL</t>
  </si>
  <si>
    <t>FELDATAL</t>
  </si>
  <si>
    <t>FREIENSTEINAU</t>
  </si>
  <si>
    <t>GEMUENDEN (FELDA)</t>
  </si>
  <si>
    <t>GREBENAU, STADT</t>
  </si>
  <si>
    <t>GREBENHAIN</t>
  </si>
  <si>
    <t>HERBSTEIN, STADT</t>
  </si>
  <si>
    <t>KIRTORF, STADT</t>
  </si>
  <si>
    <t>LAUTERTAL (VOGELSBERG)</t>
  </si>
  <si>
    <t>ROMROD, STADT</t>
  </si>
  <si>
    <t>SCHWALMTAL</t>
  </si>
  <si>
    <t>ULRICHSTEIN, STADT</t>
  </si>
  <si>
    <t>WARTENBERG</t>
  </si>
  <si>
    <t>BAD SALZSCHLIRF</t>
  </si>
  <si>
    <t>BURGHAUN</t>
  </si>
  <si>
    <t>DIPPERZ</t>
  </si>
  <si>
    <t>EBERSBURG</t>
  </si>
  <si>
    <t>EHRENBERG (RHOEN)</t>
  </si>
  <si>
    <t>EITERFELD</t>
  </si>
  <si>
    <t>GERSFELD (RHOEN), STADT</t>
  </si>
  <si>
    <t>HILDERS</t>
  </si>
  <si>
    <t>HOFBIEBER</t>
  </si>
  <si>
    <t>HOSENFELD</t>
  </si>
  <si>
    <t>KALBACH</t>
  </si>
  <si>
    <t>NUESTTAL</t>
  </si>
  <si>
    <t>POPPENHAUSEN (WASSERKUPPE)</t>
  </si>
  <si>
    <t>RASDORF</t>
  </si>
  <si>
    <t>TANN (RHOEN), STADT</t>
  </si>
  <si>
    <t>ALHEIM</t>
  </si>
  <si>
    <t>BREITENBACH AM HERZBERG</t>
  </si>
  <si>
    <t>CORNBERG</t>
  </si>
  <si>
    <t>FRIEDEWALD</t>
  </si>
  <si>
    <t>HAUNECK</t>
  </si>
  <si>
    <t>HAUNETAL</t>
  </si>
  <si>
    <t>HOHENRODA</t>
  </si>
  <si>
    <t>KIRCHHEIM</t>
  </si>
  <si>
    <t>LUDWIGSAU</t>
  </si>
  <si>
    <t>NENTERSHAUSEN</t>
  </si>
  <si>
    <t>NEUENSTEIN</t>
  </si>
  <si>
    <t>NIEDERAULA</t>
  </si>
  <si>
    <t>PHILIPPSTHAL (WERRA)</t>
  </si>
  <si>
    <t>RONSHAUSEN</t>
  </si>
  <si>
    <t>SCHENKLENGSFELD</t>
  </si>
  <si>
    <t>WILDECK</t>
  </si>
  <si>
    <t>BAD KARLSHAFEN, STADT</t>
  </si>
  <si>
    <t>BREUNA</t>
  </si>
  <si>
    <t>CALDEN</t>
  </si>
  <si>
    <t>BAD EMSTAL</t>
  </si>
  <si>
    <t>ESPENAU</t>
  </si>
  <si>
    <t>GREBENSTEIN, STADT</t>
  </si>
  <si>
    <t>HABICHTSWALD</t>
  </si>
  <si>
    <t>HELSA</t>
  </si>
  <si>
    <t>IMMENHAUSEN, STADT</t>
  </si>
  <si>
    <t>LIEBENAU, STADT</t>
  </si>
  <si>
    <t>NAUMBURG, STADT</t>
  </si>
  <si>
    <t>NIESTE</t>
  </si>
  <si>
    <t>OBERWESER</t>
  </si>
  <si>
    <t>REINHARDSHAGEN</t>
  </si>
  <si>
    <t>SOEHREWALD</t>
  </si>
  <si>
    <t>TRENDELBURG, STADT</t>
  </si>
  <si>
    <t>ZIERENBERG, STADT</t>
  </si>
  <si>
    <t>EDERMUENDE</t>
  </si>
  <si>
    <t>FRIELENDORF</t>
  </si>
  <si>
    <t>GILSERBERG</t>
  </si>
  <si>
    <t>GUXHAGEN</t>
  </si>
  <si>
    <t>JESBERG</t>
  </si>
  <si>
    <t>KNUELLWALD</t>
  </si>
  <si>
    <t>KOERLE</t>
  </si>
  <si>
    <t>MALSFELD</t>
  </si>
  <si>
    <t>MORSCHEN</t>
  </si>
  <si>
    <t>NEUENTAL</t>
  </si>
  <si>
    <t>NEUKIRCHEN (KNUELL), STADT</t>
  </si>
  <si>
    <t>NIEDENSTEIN, STADT</t>
  </si>
  <si>
    <t>OBERAULA</t>
  </si>
  <si>
    <t>OTTRAU</t>
  </si>
  <si>
    <t>SCHRECKSBACH</t>
  </si>
  <si>
    <t>SCHWARZENBORN, STADT</t>
  </si>
  <si>
    <t>SPANGENBERG, LIEBENBACHSTADT</t>
  </si>
  <si>
    <t>WABERN</t>
  </si>
  <si>
    <t>WILLINGSHAUSEN</t>
  </si>
  <si>
    <t>BAD ZWESTEN</t>
  </si>
  <si>
    <t>BROMSKIRCHEN</t>
  </si>
  <si>
    <t>BURGWALD</t>
  </si>
  <si>
    <t>DIEMELSEE</t>
  </si>
  <si>
    <t>DIEMELSTADT, STADT</t>
  </si>
  <si>
    <t>EDERTAL</t>
  </si>
  <si>
    <t>FRANKENAU, STADT</t>
  </si>
  <si>
    <t>GEMUENDEN (WOHRA), STADT</t>
  </si>
  <si>
    <t>HAINA (KLOSTER)</t>
  </si>
  <si>
    <t>HATZFELD (EDER), STADT</t>
  </si>
  <si>
    <t>LICHTENFELS, STADT</t>
  </si>
  <si>
    <t>ROSENTHAL, STADT</t>
  </si>
  <si>
    <t>TWISTETAL</t>
  </si>
  <si>
    <t>VOEHL</t>
  </si>
  <si>
    <t>VOLKMARSEN, STADT</t>
  </si>
  <si>
    <t>WALDECK, STADT</t>
  </si>
  <si>
    <t>WILLINGEN (UPLAND)</t>
  </si>
  <si>
    <t>BERKATAL</t>
  </si>
  <si>
    <t>GROSSALMERODE, STADT</t>
  </si>
  <si>
    <t>HERLESHAUSEN</t>
  </si>
  <si>
    <t>MEINHARD</t>
  </si>
  <si>
    <t>MEISSNER</t>
  </si>
  <si>
    <t>NEU-EICHENBERG</t>
  </si>
  <si>
    <t>RINGGAU</t>
  </si>
  <si>
    <t>WALDKAPPEL, STADT</t>
  </si>
  <si>
    <t>WANFRIED, STADT</t>
  </si>
  <si>
    <t>WEHRETAL</t>
  </si>
  <si>
    <t>WEISSENBORN</t>
  </si>
  <si>
    <t>Ansprechpartner</t>
  </si>
  <si>
    <t>Name</t>
  </si>
  <si>
    <t>Vorname</t>
  </si>
  <si>
    <t>Telefon</t>
  </si>
  <si>
    <t>E-Mail</t>
  </si>
  <si>
    <t>Kommune</t>
  </si>
  <si>
    <t>Bitte auswählen!</t>
  </si>
  <si>
    <t>-</t>
  </si>
  <si>
    <t>KOMMUNE</t>
  </si>
  <si>
    <t>LANDKREIS</t>
  </si>
  <si>
    <t>ANSPRECHPARTNER_NAME</t>
  </si>
  <si>
    <t>ANSPRECHPARTNER_VORNAME</t>
  </si>
  <si>
    <t>ANSPRECHPARTNER_TELEFON</t>
  </si>
  <si>
    <t>ANSPRECHPARTNER_E_MAIL</t>
  </si>
  <si>
    <t>Amtsbezeichnung</t>
  </si>
  <si>
    <t>Datum</t>
  </si>
  <si>
    <t>Ja</t>
  </si>
  <si>
    <t>Festzinssatz</t>
  </si>
  <si>
    <t>ratierlich</t>
  </si>
  <si>
    <t>monatlich</t>
  </si>
  <si>
    <t>Nein</t>
  </si>
  <si>
    <t>Variabel</t>
  </si>
  <si>
    <t>annuitär</t>
  </si>
  <si>
    <t>quartalsweise</t>
  </si>
  <si>
    <t>endfällig</t>
  </si>
  <si>
    <t>halbjährlich</t>
  </si>
  <si>
    <t>jährlich</t>
  </si>
  <si>
    <t>der Gemeindevertretung</t>
  </si>
  <si>
    <t>des Kreistages</t>
  </si>
  <si>
    <t>ist beigefügt.</t>
  </si>
  <si>
    <t>Beschlussfasser</t>
  </si>
  <si>
    <t>Beschluss</t>
  </si>
  <si>
    <t>der Stadtverordnetenversammlung</t>
  </si>
  <si>
    <t>Anmerkung Finanzaufsicht</t>
  </si>
  <si>
    <t>wird bis zum 30.06.2018 nachgereicht.</t>
  </si>
  <si>
    <t>Träger der Maßnahme</t>
  </si>
  <si>
    <t>Maßnahmenbeschreibung</t>
  </si>
  <si>
    <t>Förderbereich</t>
  </si>
  <si>
    <t>Anzahl der Zeichen max: 255!</t>
  </si>
  <si>
    <t>Belegenheitsadresse 
(PLZ, Ort)</t>
  </si>
  <si>
    <t>(Keine Auswahl getroffen!)</t>
  </si>
  <si>
    <t>Instandhaltung von Infrastruktureinrichtungen</t>
  </si>
  <si>
    <t>Instandsetzung von Infrastruktureinrichtungen</t>
  </si>
  <si>
    <t>Herstellung von Infrastruktureinrichtungen</t>
  </si>
  <si>
    <t>Umbau von Infrastruktureinrichtungen</t>
  </si>
  <si>
    <t>Erweiterung von Infrastruktureinrichtungen</t>
  </si>
  <si>
    <t>wesentliche Verbesserung von Infrastruktureinrichtungen</t>
  </si>
  <si>
    <t>Anschaffung beweglicher und unbeweglicher Vermögensgegenstände des Sachanlagevermögens</t>
  </si>
  <si>
    <t>Ablösung von Investitionskrediten</t>
  </si>
  <si>
    <t>IK</t>
  </si>
  <si>
    <t>k</t>
  </si>
  <si>
    <t>Finanzierungsplanung</t>
  </si>
  <si>
    <t xml:space="preserve">beantragte Fördermittel </t>
  </si>
  <si>
    <t>Gesamtkosten der Maßnahme in €</t>
  </si>
  <si>
    <t xml:space="preserve">Drittmittel  in €
</t>
  </si>
  <si>
    <t>Summe:</t>
  </si>
  <si>
    <t>#WENN(UND(D83&lt;J83;D83&lt;&gt;"");"frühester Beginn der Maßnahme ist der 01.07.2015";"")</t>
  </si>
  <si>
    <t>#WENN(K85&gt;J85;"letztmögliche Endabnahme der Maßnahme ist der 31.12.2018";"")</t>
  </si>
  <si>
    <t>Name des Förderprogrammes</t>
  </si>
  <si>
    <t>Die Förderung wurde beantragt bei: (Bitte vollständige Adresse eintragen)</t>
  </si>
  <si>
    <t>Stand der Bewilligung/
Gründe für die Ablehnung</t>
  </si>
  <si>
    <t>Anzahl der Zeichen (max. 255)</t>
  </si>
  <si>
    <t>Dienstsiegel</t>
  </si>
  <si>
    <t>1. Unterschrift</t>
  </si>
  <si>
    <t>Name in Druckbuchstaben</t>
  </si>
  <si>
    <t>2. Unterschrift</t>
  </si>
  <si>
    <t>(Rechtsverbindliche Unterschrift(en) des Anmeldenden nach §71HGO / §45HKO)</t>
  </si>
  <si>
    <t>Ort</t>
  </si>
  <si>
    <t>Erklärungen</t>
  </si>
  <si>
    <t>TRAERGER</t>
  </si>
  <si>
    <t>Foedermittel</t>
  </si>
  <si>
    <t>Zuschuss</t>
  </si>
  <si>
    <t>KoFi</t>
  </si>
  <si>
    <t>Eigenmittel</t>
  </si>
  <si>
    <t>Drittmittel</t>
  </si>
  <si>
    <t>Finanzierungsvolumen</t>
  </si>
  <si>
    <t>Abruf_2019</t>
  </si>
  <si>
    <t>Abruf_2024</t>
  </si>
  <si>
    <t>Abruf_2023</t>
  </si>
  <si>
    <t>Abruf_2022</t>
  </si>
  <si>
    <t>Abruf_2021</t>
  </si>
  <si>
    <t>Abruf_2020</t>
  </si>
  <si>
    <t>Abrufe_Summe</t>
  </si>
  <si>
    <t>Best_Vorsteuerabzug</t>
  </si>
  <si>
    <t>Best_Gesamtfinanzierung</t>
  </si>
  <si>
    <t>Best_LanfrNutzung</t>
  </si>
  <si>
    <t>Best_Doppelfoerd</t>
  </si>
  <si>
    <t>Best_Foerderrichtlinie</t>
  </si>
  <si>
    <t>Massnahmenbeginn</t>
  </si>
  <si>
    <t>Endabnahme</t>
  </si>
  <si>
    <t>Massnahme_Foerderbereich</t>
  </si>
  <si>
    <t>Massnahme_oder_KI</t>
  </si>
  <si>
    <t>Strasse_oder_IBAN</t>
  </si>
  <si>
    <t>Massnahme_PLZ</t>
  </si>
  <si>
    <t>Massnahme_ORT</t>
  </si>
  <si>
    <t>AndereFoerdprog</t>
  </si>
  <si>
    <t>Anderer_Foerdgeber</t>
  </si>
  <si>
    <t>Anderes_Foerdprogr_Status</t>
  </si>
  <si>
    <t>Anderes_Foerdprogr_Name</t>
  </si>
  <si>
    <t>Sig_Datum</t>
  </si>
  <si>
    <t>Sig_Ort</t>
  </si>
  <si>
    <t>Sig_Name1</t>
  </si>
  <si>
    <t>Sig_Amt1</t>
  </si>
  <si>
    <t>Sig_Name2</t>
  </si>
  <si>
    <t>Sig_Amt2</t>
  </si>
  <si>
    <t>AntragWIBank</t>
  </si>
  <si>
    <t>ABTSTEINACH</t>
  </si>
  <si>
    <t>Kontingent</t>
  </si>
  <si>
    <t>XXX</t>
  </si>
  <si>
    <t>Antragsnummer WIBank</t>
  </si>
  <si>
    <r>
      <t>Bitte das Formular nach abgeschlossener Bearbeitung speichern und vorab in Excel-Format  an &gt;</t>
    </r>
    <r>
      <rPr>
        <b/>
        <i/>
        <sz val="14"/>
        <color indexed="8"/>
        <rFont val="Arial"/>
        <family val="2"/>
      </rPr>
      <t>hessenkasse@wibank.de</t>
    </r>
    <r>
      <rPr>
        <b/>
        <sz val="14"/>
        <color indexed="8"/>
        <rFont val="Arial"/>
        <family val="2"/>
      </rPr>
      <t xml:space="preserve">&lt; senden. </t>
    </r>
    <r>
      <rPr>
        <sz val="14"/>
        <color indexed="8"/>
        <rFont val="Arial"/>
        <family val="2"/>
      </rPr>
      <t>Es wird bestätigt, dass die oben gemachten Angaben mit den Inhalten der an die WIBank erstellten und übersanden Excel-Datei übereinstimmen.</t>
    </r>
  </si>
  <si>
    <r>
      <rPr>
        <sz val="9"/>
        <color theme="1"/>
        <rFont val="Arial"/>
        <family val="2"/>
      </rPr>
      <t xml:space="preserve"> </t>
    </r>
    <r>
      <rPr>
        <sz val="18"/>
        <color theme="1"/>
        <rFont val="Arial"/>
        <family val="2"/>
      </rPr>
      <t xml:space="preserve">   an:</t>
    </r>
  </si>
  <si>
    <t>Anteil Zuschuss</t>
  </si>
  <si>
    <t>WIBank-KoFi Darlehen</t>
  </si>
  <si>
    <t>Eigenmittel der Kommune</t>
  </si>
  <si>
    <t>ggf. zusätzliche Eigenmittel in €</t>
  </si>
  <si>
    <t>Kofi_Herkunft</t>
  </si>
  <si>
    <t>(bitte auswählen!)</t>
  </si>
  <si>
    <r>
      <rPr>
        <b/>
        <u/>
        <sz val="14"/>
        <rFont val="Arial"/>
        <family val="2"/>
      </rPr>
      <t>ggf. Beantragung oder Bewilligung</t>
    </r>
    <r>
      <rPr>
        <b/>
        <u/>
        <sz val="14"/>
        <color indexed="8"/>
        <rFont val="Arial"/>
        <family val="2"/>
      </rPr>
      <t xml:space="preserve"> der Maßnahme in einem anderen Förderprogramm</t>
    </r>
  </si>
  <si>
    <t xml:space="preserve">Mit Schreiben vom </t>
  </si>
  <si>
    <r>
      <rPr>
        <b/>
        <sz val="14"/>
        <color indexed="8"/>
        <rFont val="Arial"/>
        <family val="2"/>
      </rPr>
      <t>Längerfristige Nutzung</t>
    </r>
    <r>
      <rPr>
        <sz val="14"/>
        <color indexed="8"/>
        <rFont val="Arial"/>
        <family val="2"/>
      </rPr>
      <t xml:space="preserve"> ist gewährleistet.</t>
    </r>
  </si>
  <si>
    <r>
      <t xml:space="preserve">Die </t>
    </r>
    <r>
      <rPr>
        <b/>
        <sz val="14"/>
        <color indexed="8"/>
        <rFont val="Arial"/>
        <family val="2"/>
      </rPr>
      <t>Gesamtfinanzierung</t>
    </r>
    <r>
      <rPr>
        <sz val="14"/>
        <color indexed="8"/>
        <rFont val="Arial"/>
        <family val="2"/>
      </rPr>
      <t xml:space="preserve"> des Projektes</t>
    </r>
    <r>
      <rPr>
        <b/>
        <sz val="14"/>
        <color indexed="8"/>
        <rFont val="Arial"/>
        <family val="2"/>
      </rPr>
      <t xml:space="preserve"> </t>
    </r>
    <r>
      <rPr>
        <sz val="14"/>
        <color indexed="8"/>
        <rFont val="Arial"/>
        <family val="2"/>
      </rPr>
      <t>ist sichergestellt.</t>
    </r>
  </si>
  <si>
    <t>JA</t>
  </si>
  <si>
    <t>NEIN</t>
  </si>
  <si>
    <t>vom Refinanzierungsverbot für diese Maßnahme zugelassen. (Schreiben liegt dem Antrag bei).</t>
  </si>
  <si>
    <t>Antrag_Refiverbot</t>
  </si>
  <si>
    <t>Schreiben_Refiverbot</t>
  </si>
  <si>
    <r>
      <rPr>
        <sz val="14"/>
        <color indexed="8"/>
        <rFont val="Arial"/>
        <family val="2"/>
      </rPr>
      <t>Datum voraussichtliche</t>
    </r>
    <r>
      <rPr>
        <b/>
        <sz val="14"/>
        <color indexed="8"/>
        <rFont val="Arial"/>
        <family val="2"/>
      </rPr>
      <t xml:space="preserve">
Endabnahme:</t>
    </r>
  </si>
  <si>
    <t>Kofi_Reduzierungsantrag</t>
  </si>
  <si>
    <t>¬-------®</t>
  </si>
  <si>
    <t>¬ - - - - - ®</t>
  </si>
  <si>
    <t xml:space="preserve"> </t>
  </si>
  <si>
    <r>
      <rPr>
        <b/>
        <sz val="14"/>
        <color indexed="8"/>
        <rFont val="Arial"/>
        <family val="2"/>
      </rPr>
      <t xml:space="preserve">Anteil Kofinanzierung </t>
    </r>
    <r>
      <rPr>
        <b/>
        <sz val="10.5"/>
        <color indexed="8"/>
        <rFont val="Arial"/>
        <family val="2"/>
      </rPr>
      <t xml:space="preserve">
(1/9 des Zuschusses) 
gem. §7 Abs. 2 Satz 2 Hessenkassegesetz</t>
    </r>
  </si>
  <si>
    <t>Kofinanzierung wird erbracht durch:</t>
  </si>
  <si>
    <t>(Kommunale oder kommunalersetzender Infrastruktureinrichtungen…) &gt; bitte wählen</t>
  </si>
  <si>
    <r>
      <rPr>
        <b/>
        <sz val="14"/>
        <color indexed="8"/>
        <rFont val="Arial"/>
        <family val="2"/>
      </rPr>
      <t>Doppelförderungsverbot</t>
    </r>
    <r>
      <rPr>
        <sz val="14"/>
        <color indexed="8"/>
        <rFont val="Arial"/>
        <family val="2"/>
      </rPr>
      <t xml:space="preserve"> ist beachtet bzw. gem. Ziff. 4.1 der FRL abgestimmt und das andere Programm ist nachstehend benannt.</t>
    </r>
  </si>
  <si>
    <r>
      <t xml:space="preserve">Der Maßnahmenträger bestätigt hiermit, dass, wenn ihm die Möglichkeit zum </t>
    </r>
    <r>
      <rPr>
        <b/>
        <sz val="14"/>
        <color indexed="8"/>
        <rFont val="Arial"/>
        <family val="2"/>
      </rPr>
      <t>Vorsteuerabzug</t>
    </r>
    <r>
      <rPr>
        <sz val="14"/>
        <color indexed="8"/>
        <rFont val="Arial"/>
        <family val="2"/>
      </rPr>
      <t xml:space="preserve"> eröffnet ist, bei den Ausgaben nur die Entgelte (Preise ohne Umsatzsteuer) zum Ansatz gebracht werden (gem. Ziff. 5.2 FRL)</t>
    </r>
  </si>
  <si>
    <t>wurde gem. Ziff. 2.2. der FRL von der Bewilligungsstelle die Ausnahme</t>
  </si>
  <si>
    <r>
      <t xml:space="preserve">Mit  diesem Formular angemeldete Maßnahme 
</t>
    </r>
    <r>
      <rPr>
        <b/>
        <u/>
        <sz val="13.5"/>
        <color indexed="8"/>
        <rFont val="Arial"/>
        <family val="2"/>
      </rPr>
      <t>oder</t>
    </r>
    <r>
      <rPr>
        <b/>
        <sz val="13.5"/>
        <color indexed="8"/>
        <rFont val="Arial"/>
        <family val="2"/>
      </rPr>
      <t xml:space="preserve"> 
Unter identischer Belegenheitsadresse angemeldete Maßnahme</t>
    </r>
  </si>
  <si>
    <r>
      <rPr>
        <sz val="14"/>
        <color indexed="8"/>
        <rFont val="Arial"/>
        <family val="2"/>
      </rPr>
      <t>Datum voraussichtlicher</t>
    </r>
    <r>
      <rPr>
        <b/>
        <sz val="14"/>
        <color indexed="8"/>
        <rFont val="Arial"/>
        <family val="2"/>
      </rPr>
      <t xml:space="preserve"> Maßnahmenbeginn: 
</t>
    </r>
  </si>
  <si>
    <r>
      <t xml:space="preserve">Der Maßnahmenträger bestätigt hiermit die Einhaltung der </t>
    </r>
    <r>
      <rPr>
        <b/>
        <sz val="14"/>
        <color indexed="8"/>
        <rFont val="Arial"/>
        <family val="2"/>
      </rPr>
      <t>Förderrichtlinie und des Hessenkassegesetzes</t>
    </r>
    <r>
      <rPr>
        <sz val="14"/>
        <color indexed="8"/>
        <rFont val="Arial"/>
        <family val="2"/>
      </rPr>
      <t>, insbesondere der Gewährleistung der Gesamtfinanzierung des Projektes, der längerfristigen Nutzung und der Beachtung des Doppelförderungsverbots.</t>
    </r>
  </si>
  <si>
    <r>
      <t xml:space="preserve">Ausnahme vom Refinanzierungsverbot </t>
    </r>
    <r>
      <rPr>
        <sz val="14"/>
        <color indexed="8"/>
        <rFont val="Arial"/>
        <family val="2"/>
      </rPr>
      <t>wurde beantragt und genehmigt?</t>
    </r>
  </si>
  <si>
    <t>Es wurde ein Antrag auf Reduzierung des
Eigenanteiles gemäß Hessenkassegesetz 
"Zweiter Teil" § 7 Abs. 2 Satz 3 gestellt und 
genehmigt.</t>
  </si>
  <si>
    <t>Nur ausfüllen wenn abweichend vom Antragssteller!</t>
  </si>
  <si>
    <t>NUR ausfüllen wenn abweichend vom Antragssteller!</t>
  </si>
  <si>
    <t xml:space="preserve">
                          Änderungsantrag</t>
  </si>
  <si>
    <t>Aenderungsantrag</t>
  </si>
  <si>
    <t>WESERTAL</t>
  </si>
  <si>
    <t xml:space="preserve">   Wirtschafts- und Infrastrukturbank Hessen
   HC 533200 ("Hessenkasse")
   Kaiserleistraße 29-35
   63067 Offenbach</t>
  </si>
  <si>
    <t>Im Zeitpunkt der Anmeldung geplanter Abruf der Fördermittel für die Jahre 2019 bis 2026</t>
  </si>
  <si>
    <t>Abruf_2025</t>
  </si>
  <si>
    <t>Abruf_2026</t>
  </si>
  <si>
    <t>V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</si>
</sst>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8" formatCode="#,##0.00\ &quot;€&quot;;[Red]\-#,##0.00\ &quot;€&quot;"/>
    <numFmt numFmtId="44" formatCode="_-* #,##0.00\ &quot;€&quot;_-;\-* #,##0.00\ &quot;€&quot;_-;_-* &quot;-&quot;??\ &quot;€&quot;_-;_-@_-"/>
    <numFmt numFmtId="164" formatCode="_-* #,##0.00\ _€_-;\-* #,##0.00\ _€_-;_-* &quot;-&quot;??\ _€_-;_-@_-"/>
    <numFmt numFmtId="165" formatCode="00000000"/>
    <numFmt numFmtId="166" formatCode="@\ *."/>
    <numFmt numFmtId="167" formatCode="0.0_)"/>
    <numFmt numFmtId="168" formatCode="\ @\ *."/>
    <numFmt numFmtId="169" formatCode="\+#\ ###\ ##0;\-\ #\ ###\ ##0;\-"/>
    <numFmt numFmtId="170" formatCode="* &quot;[&quot;#0&quot;]&quot;"/>
    <numFmt numFmtId="171" formatCode="*+\ #\ ###\ ###\ ##0.0;\-\ #\ ###\ ###\ ##0.0;* &quot;&quot;\-&quot;&quot;"/>
    <numFmt numFmtId="172" formatCode="\+\ #\ ###\ ###\ ##0.0;\-\ #\ ###\ ###\ ##0.0;* &quot;&quot;\-&quot;&quot;"/>
    <numFmt numFmtId="173" formatCode="* &quot;[&quot;#0\ \ &quot;]&quot;"/>
    <numFmt numFmtId="174" formatCode="##\ ###\ ##0"/>
    <numFmt numFmtId="175" formatCode="#\ ###\ ###"/>
    <numFmt numFmtId="176" formatCode="#\ ###\ ##0.0;\-\ #\ ###\ ##0.0;\-"/>
    <numFmt numFmtId="177" formatCode="_-* #,##0\ _D_M_-;\-* #,##0\ _D_M_-;_-* &quot;-&quot;\ _D_M_-;_-@_-"/>
    <numFmt numFmtId="178" formatCode="_-* #,##0.00\ _D_M_-;\-* #,##0.00\ _D_M_-;_-* &quot;-&quot;??\ _D_M_-;_-@_-"/>
    <numFmt numFmtId="179" formatCode="General_)"/>
    <numFmt numFmtId="180" formatCode="#,##0.00\ &quot;DM&quot;;[Red]\-#,##0.00\ &quot;DM&quot;"/>
    <numFmt numFmtId="181" formatCode="#,##0.00_ ;\-#,##0.00\ "/>
    <numFmt numFmtId="182" formatCode="dd/mm/yy;@"/>
    <numFmt numFmtId="183" formatCode="00000"/>
    <numFmt numFmtId="184" formatCode="_-* #,##0.00\ [$€-407]_-;\-* #,##0.00\ [$€-407]_-;_-* &quot;-&quot;??\ [$€-407]_-;_-@_-"/>
  </numFmts>
  <fonts count="98">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b/>
      <sz val="11"/>
      <color theme="1"/>
      <name val="Calibri"/>
      <family val="2"/>
    </font>
    <font>
      <sz val="11"/>
      <name val="Calibri"/>
      <family val="2"/>
    </font>
    <font>
      <sz val="11"/>
      <color indexed="8"/>
      <name val="Calibri"/>
      <family val="2"/>
    </font>
    <font>
      <sz val="10"/>
      <name val="Arial"/>
      <family val="2"/>
    </font>
    <font>
      <sz val="11"/>
      <name val="Arial"/>
      <family val="2"/>
    </font>
    <font>
      <b/>
      <sz val="11"/>
      <color indexed="8"/>
      <name val="Calibri"/>
      <family val="2"/>
    </font>
    <font>
      <sz val="11"/>
      <color rgb="FF000000"/>
      <name val="Calibri"/>
      <family val="2"/>
      <charset val="1"/>
    </font>
    <font>
      <sz val="10"/>
      <color indexed="8"/>
      <name val="Arial"/>
      <family val="2"/>
    </font>
    <font>
      <sz val="8"/>
      <name val="Arial"/>
      <family val="2"/>
    </font>
    <font>
      <b/>
      <sz val="10"/>
      <name val="Arial"/>
      <family val="2"/>
    </font>
    <font>
      <sz val="10"/>
      <name val="Times New Roman"/>
      <family val="1"/>
    </font>
    <font>
      <sz val="10"/>
      <name val="MS Sans Serif"/>
      <family val="2"/>
    </font>
    <font>
      <sz val="9"/>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8"/>
      <name val="Frutiger 55"/>
      <family val="2"/>
    </font>
    <font>
      <u/>
      <sz val="7.2"/>
      <color indexed="12"/>
      <name val="Arial MT"/>
    </font>
    <font>
      <sz val="11"/>
      <color indexed="60"/>
      <name val="Calibri"/>
      <family val="2"/>
    </font>
    <font>
      <sz val="11"/>
      <color indexed="20"/>
      <name val="Calibri"/>
      <family val="2"/>
    </font>
    <font>
      <sz val="12"/>
      <color theme="1"/>
      <name val="Arial"/>
      <family val="2"/>
    </font>
    <font>
      <sz val="12"/>
      <name val="System"/>
      <family val="2"/>
    </font>
    <font>
      <sz val="10"/>
      <name val="Frutiger 55"/>
    </font>
    <font>
      <sz val="12"/>
      <name val="Arial MT"/>
    </font>
    <font>
      <sz val="8"/>
      <color theme="1"/>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8"/>
      <color theme="3"/>
      <name val="Cambria"/>
      <family val="2"/>
      <scheme val="major"/>
    </font>
    <font>
      <sz val="11"/>
      <color indexed="52"/>
      <name val="Calibri"/>
      <family val="2"/>
    </font>
    <font>
      <sz val="11"/>
      <color indexed="10"/>
      <name val="Calibri"/>
      <family val="2"/>
    </font>
    <font>
      <b/>
      <sz val="11"/>
      <color indexed="9"/>
      <name val="Calibri"/>
      <family val="2"/>
    </font>
    <font>
      <u/>
      <sz val="11"/>
      <color theme="10"/>
      <name val="Calibri"/>
      <family val="2"/>
    </font>
    <font>
      <sz val="9"/>
      <color indexed="81"/>
      <name val="Tahoma"/>
      <family val="2"/>
    </font>
    <font>
      <b/>
      <sz val="14"/>
      <color indexed="8"/>
      <name val="Arial"/>
      <family val="2"/>
    </font>
    <font>
      <b/>
      <sz val="14"/>
      <color theme="1"/>
      <name val="Arial"/>
      <family val="2"/>
    </font>
    <font>
      <sz val="14"/>
      <color indexed="8"/>
      <name val="Arial"/>
      <family val="2"/>
    </font>
    <font>
      <sz val="14"/>
      <color theme="1"/>
      <name val="Arial"/>
      <family val="2"/>
    </font>
    <font>
      <sz val="10"/>
      <color theme="1"/>
      <name val="Arial"/>
      <family val="2"/>
    </font>
    <font>
      <sz val="10"/>
      <color theme="3" tint="4.9989318521683403E-2"/>
      <name val="Arial"/>
      <family val="2"/>
    </font>
    <font>
      <sz val="10"/>
      <color theme="3"/>
      <name val="Arial"/>
      <family val="2"/>
    </font>
    <font>
      <sz val="10"/>
      <color theme="4" tint="-0.249977111117893"/>
      <name val="Arial"/>
      <family val="2"/>
    </font>
    <font>
      <sz val="11"/>
      <color theme="4" tint="-0.249977111117893"/>
      <name val="Calibri"/>
      <family val="2"/>
      <scheme val="minor"/>
    </font>
    <font>
      <sz val="14"/>
      <color indexed="81"/>
      <name val="Tahoma"/>
      <family val="2"/>
    </font>
    <font>
      <b/>
      <sz val="18"/>
      <color indexed="81"/>
      <name val="Arial"/>
      <family val="2"/>
    </font>
    <font>
      <b/>
      <u/>
      <sz val="14"/>
      <name val="Arial"/>
      <family val="2"/>
    </font>
    <font>
      <b/>
      <sz val="14"/>
      <color theme="3"/>
      <name val="Arial"/>
      <family val="2"/>
    </font>
    <font>
      <b/>
      <u/>
      <sz val="14"/>
      <color indexed="8"/>
      <name val="Arial"/>
      <family val="2"/>
    </font>
    <font>
      <b/>
      <sz val="14"/>
      <color indexed="60"/>
      <name val="Arial"/>
      <family val="2"/>
    </font>
    <font>
      <b/>
      <sz val="10"/>
      <color rgb="FFFF0000"/>
      <name val="Arial"/>
      <family val="2"/>
    </font>
    <font>
      <b/>
      <sz val="10"/>
      <color indexed="8"/>
      <name val="Arial"/>
      <family val="2"/>
    </font>
    <font>
      <b/>
      <sz val="10"/>
      <color indexed="81"/>
      <name val="Arial"/>
      <family val="2"/>
    </font>
    <font>
      <b/>
      <u/>
      <sz val="10"/>
      <color indexed="81"/>
      <name val="Arial"/>
      <family val="2"/>
    </font>
    <font>
      <sz val="10"/>
      <color indexed="81"/>
      <name val="Arial"/>
      <family val="2"/>
    </font>
    <font>
      <sz val="14"/>
      <name val="Arial"/>
      <family val="2"/>
    </font>
    <font>
      <b/>
      <sz val="14"/>
      <color theme="0"/>
      <name val="Arial"/>
      <family val="2"/>
    </font>
    <font>
      <sz val="14"/>
      <color theme="0"/>
      <name val="Arial"/>
      <family val="2"/>
    </font>
    <font>
      <b/>
      <sz val="14"/>
      <color rgb="FFFF0000"/>
      <name val="Arial"/>
      <family val="2"/>
    </font>
    <font>
      <sz val="14"/>
      <color rgb="FFFF0000"/>
      <name val="Arial"/>
      <family val="2"/>
    </font>
    <font>
      <sz val="14"/>
      <color indexed="56"/>
      <name val="Arial"/>
      <family val="2"/>
    </font>
    <font>
      <sz val="14"/>
      <color indexed="9"/>
      <name val="Arial"/>
      <family val="2"/>
    </font>
    <font>
      <sz val="14"/>
      <color indexed="60"/>
      <name val="Arial"/>
      <family val="2"/>
    </font>
    <font>
      <b/>
      <sz val="14"/>
      <color indexed="9"/>
      <name val="Arial"/>
      <family val="2"/>
    </font>
    <font>
      <b/>
      <i/>
      <sz val="14"/>
      <color indexed="8"/>
      <name val="Arial"/>
      <family val="2"/>
    </font>
    <font>
      <u/>
      <sz val="14"/>
      <color theme="10"/>
      <name val="Arial"/>
      <family val="2"/>
    </font>
    <font>
      <sz val="14"/>
      <color rgb="FFC00000"/>
      <name val="Arial"/>
      <family val="2"/>
    </font>
    <font>
      <sz val="11"/>
      <color rgb="FF000000"/>
      <name val="Calibri"/>
      <family val="2"/>
    </font>
    <font>
      <sz val="20"/>
      <color theme="1"/>
      <name val="Arial"/>
      <family val="2"/>
    </font>
    <font>
      <sz val="18"/>
      <color theme="1"/>
      <name val="Arial"/>
      <family val="2"/>
    </font>
    <font>
      <sz val="9"/>
      <color theme="1"/>
      <name val="Arial"/>
      <family val="2"/>
    </font>
    <font>
      <b/>
      <sz val="10.5"/>
      <color indexed="8"/>
      <name val="Arial"/>
      <family val="2"/>
    </font>
    <font>
      <b/>
      <sz val="13.5"/>
      <color indexed="8"/>
      <name val="Arial"/>
      <family val="2"/>
    </font>
    <font>
      <b/>
      <u/>
      <sz val="13.5"/>
      <color indexed="8"/>
      <name val="Arial"/>
      <family val="2"/>
    </font>
    <font>
      <sz val="14"/>
      <color theme="1"/>
      <name val="Arial Black"/>
      <family val="2"/>
    </font>
    <font>
      <sz val="14"/>
      <color theme="1"/>
      <name val="Symbol"/>
      <family val="1"/>
      <charset val="2"/>
    </font>
    <font>
      <sz val="14"/>
      <color theme="0" tint="-0.34998626667073579"/>
      <name val="Arial"/>
      <family val="2"/>
    </font>
    <font>
      <b/>
      <sz val="12"/>
      <color indexed="60"/>
      <name val="Arial"/>
      <family val="2"/>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47"/>
      </patternFill>
    </fill>
    <fill>
      <patternFill patternType="solid">
        <fgColor indexed="42"/>
      </patternFill>
    </fill>
    <fill>
      <patternFill patternType="solid">
        <fgColor indexed="43"/>
      </patternFill>
    </fill>
    <fill>
      <patternFill patternType="solid">
        <fgColor indexed="45"/>
      </patternFill>
    </fill>
    <fill>
      <patternFill patternType="solid">
        <fgColor indexed="55"/>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s>
  <borders count="7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right/>
      <top/>
      <bottom style="hair">
        <color auto="1"/>
      </bottom>
      <diagonal/>
    </border>
    <border>
      <left/>
      <right style="hair">
        <color auto="1"/>
      </right>
      <top/>
      <bottom style="hair">
        <color auto="1"/>
      </bottom>
      <diagonal/>
    </border>
    <border>
      <left/>
      <right style="hair">
        <color indexed="64"/>
      </right>
      <top/>
      <bottom style="thin">
        <color indexed="64"/>
      </bottom>
      <diagonal/>
    </border>
    <border>
      <left style="thin">
        <color indexed="64"/>
      </left>
      <right/>
      <top/>
      <bottom style="hair">
        <color auto="1"/>
      </bottom>
      <diagonal/>
    </border>
    <border>
      <left/>
      <right style="thin">
        <color indexed="64"/>
      </right>
      <top/>
      <bottom style="hair">
        <color auto="1"/>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thin">
        <color indexed="64"/>
      </left>
      <right/>
      <top style="hair">
        <color indexed="64"/>
      </top>
      <bottom/>
      <diagonal/>
    </border>
    <border>
      <left style="hair">
        <color indexed="64"/>
      </left>
      <right style="medium">
        <color indexed="64"/>
      </right>
      <top/>
      <bottom style="medium">
        <color indexed="64"/>
      </bottom>
      <diagonal/>
    </border>
    <border>
      <left/>
      <right style="hair">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auto="1"/>
      </left>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610">
    <xf numFmtId="0" fontId="0" fillId="0" borderId="0"/>
    <xf numFmtId="0" fontId="20" fillId="0" borderId="0"/>
    <xf numFmtId="0" fontId="23" fillId="0" borderId="0"/>
    <xf numFmtId="164" fontId="1" fillId="0" borderId="0" applyFont="0" applyFill="0" applyBorder="0" applyAlignment="0" applyProtection="0"/>
    <xf numFmtId="0" fontId="1" fillId="0" borderId="0"/>
    <xf numFmtId="0" fontId="20" fillId="0" borderId="0"/>
    <xf numFmtId="164" fontId="20" fillId="0" borderId="0" applyFont="0" applyFill="0" applyBorder="0" applyAlignment="0" applyProtection="0"/>
    <xf numFmtId="0" fontId="1" fillId="0" borderId="0"/>
    <xf numFmtId="9" fontId="27" fillId="0" borderId="0" applyFont="0" applyFill="0" applyBorder="0" applyAlignment="0" applyProtection="0"/>
    <xf numFmtId="0" fontId="27" fillId="0" borderId="0"/>
    <xf numFmtId="0" fontId="27" fillId="0" borderId="0"/>
    <xf numFmtId="0" fontId="20"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166" fontId="25" fillId="0" borderId="0"/>
    <xf numFmtId="49" fontId="25" fillId="0" borderId="0"/>
    <xf numFmtId="167" fontId="20" fillId="0" borderId="0">
      <alignment horizontal="center"/>
    </xf>
    <xf numFmtId="168" fontId="25" fillId="0" borderId="0"/>
    <xf numFmtId="169" fontId="20" fillId="0" borderId="0"/>
    <xf numFmtId="170" fontId="20" fillId="0" borderId="0"/>
    <xf numFmtId="171" fontId="20" fillId="0" borderId="0"/>
    <xf numFmtId="172" fontId="20" fillId="0" borderId="0">
      <alignment horizontal="center"/>
    </xf>
    <xf numFmtId="173" fontId="20" fillId="0" borderId="0">
      <alignment horizontal="center"/>
    </xf>
    <xf numFmtId="174" fontId="20" fillId="0" borderId="0">
      <alignment horizontal="center"/>
    </xf>
    <xf numFmtId="175" fontId="20" fillId="0" borderId="0">
      <alignment horizontal="center"/>
    </xf>
    <xf numFmtId="176" fontId="20" fillId="0" borderId="0">
      <alignment horizontal="center"/>
    </xf>
    <xf numFmtId="44" fontId="20" fillId="0" borderId="0" applyFont="0" applyFill="0" applyBorder="0" applyAlignment="0" applyProtection="0"/>
    <xf numFmtId="164" fontId="21" fillId="0" borderId="0" applyFont="0" applyFill="0" applyBorder="0" applyAlignment="0" applyProtection="0"/>
    <xf numFmtId="1" fontId="26" fillId="32" borderId="11">
      <alignment horizontal="right"/>
    </xf>
    <xf numFmtId="9" fontId="21" fillId="0" borderId="0" applyFont="0" applyFill="0" applyBorder="0" applyAlignment="0" applyProtection="0"/>
    <xf numFmtId="0" fontId="20" fillId="0" borderId="0"/>
    <xf numFmtId="0" fontId="21" fillId="0" borderId="0"/>
    <xf numFmtId="40" fontId="28" fillId="0" borderId="0" applyFont="0" applyFill="0" applyBorder="0" applyAlignment="0" applyProtection="0"/>
    <xf numFmtId="9" fontId="28" fillId="0" borderId="0" applyFont="0" applyFill="0" applyBorder="0" applyAlignment="0" applyProtection="0"/>
    <xf numFmtId="167" fontId="20" fillId="0" borderId="0">
      <alignment horizontal="center"/>
    </xf>
    <xf numFmtId="167" fontId="20" fillId="0" borderId="0">
      <alignment horizontal="center"/>
    </xf>
    <xf numFmtId="167" fontId="20" fillId="0" borderId="0">
      <alignment horizontal="center"/>
    </xf>
    <xf numFmtId="167" fontId="20" fillId="0" borderId="0">
      <alignment horizontal="center"/>
    </xf>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69" fontId="20" fillId="0" borderId="0"/>
    <xf numFmtId="169" fontId="20" fillId="0" borderId="0"/>
    <xf numFmtId="169" fontId="20" fillId="0" borderId="0"/>
    <xf numFmtId="169" fontId="20" fillId="0" borderId="0"/>
    <xf numFmtId="170" fontId="20" fillId="0" borderId="0"/>
    <xf numFmtId="170" fontId="20" fillId="0" borderId="0"/>
    <xf numFmtId="170" fontId="20" fillId="0" borderId="0"/>
    <xf numFmtId="170" fontId="20"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71" fontId="20" fillId="0" borderId="0"/>
    <xf numFmtId="171" fontId="20" fillId="0" borderId="0"/>
    <xf numFmtId="171" fontId="20" fillId="0" borderId="0"/>
    <xf numFmtId="171" fontId="20" fillId="0" borderId="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172" fontId="20" fillId="0" borderId="0">
      <alignment horizontal="center"/>
    </xf>
    <xf numFmtId="172" fontId="20" fillId="0" borderId="0">
      <alignment horizontal="center"/>
    </xf>
    <xf numFmtId="172" fontId="20" fillId="0" borderId="0">
      <alignment horizontal="center"/>
    </xf>
    <xf numFmtId="172" fontId="20" fillId="0" borderId="0">
      <alignment horizontal="center"/>
    </xf>
    <xf numFmtId="173" fontId="20" fillId="0" borderId="0">
      <alignment horizontal="center"/>
    </xf>
    <xf numFmtId="173" fontId="20" fillId="0" borderId="0">
      <alignment horizontal="center"/>
    </xf>
    <xf numFmtId="173" fontId="20" fillId="0" borderId="0">
      <alignment horizontal="center"/>
    </xf>
    <xf numFmtId="173" fontId="20" fillId="0" borderId="0">
      <alignment horizontal="center"/>
    </xf>
    <xf numFmtId="174" fontId="20" fillId="0" borderId="0">
      <alignment horizontal="center"/>
    </xf>
    <xf numFmtId="174" fontId="20" fillId="0" borderId="0">
      <alignment horizontal="center"/>
    </xf>
    <xf numFmtId="174" fontId="20" fillId="0" borderId="0">
      <alignment horizontal="center"/>
    </xf>
    <xf numFmtId="174" fontId="20" fillId="0" borderId="0">
      <alignment horizontal="center"/>
    </xf>
    <xf numFmtId="175" fontId="20" fillId="0" borderId="0">
      <alignment horizontal="center"/>
    </xf>
    <xf numFmtId="175" fontId="20" fillId="0" borderId="0">
      <alignment horizontal="center"/>
    </xf>
    <xf numFmtId="175" fontId="20" fillId="0" borderId="0">
      <alignment horizontal="center"/>
    </xf>
    <xf numFmtId="175" fontId="20" fillId="0" borderId="0">
      <alignment horizontal="center"/>
    </xf>
    <xf numFmtId="176" fontId="20" fillId="0" borderId="0">
      <alignment horizontal="center"/>
    </xf>
    <xf numFmtId="176" fontId="20" fillId="0" borderId="0">
      <alignment horizontal="center"/>
    </xf>
    <xf numFmtId="176" fontId="20" fillId="0" borderId="0">
      <alignment horizontal="center"/>
    </xf>
    <xf numFmtId="176" fontId="20" fillId="0" borderId="0">
      <alignment horizontal="center"/>
    </xf>
    <xf numFmtId="0" fontId="30" fillId="33" borderId="0" applyNumberFormat="0" applyBorder="0" applyAlignment="0" applyProtection="0"/>
    <xf numFmtId="0" fontId="15" fillId="8" borderId="0" applyNumberFormat="0" applyBorder="0" applyAlignment="0" applyProtection="0"/>
    <xf numFmtId="0" fontId="30" fillId="34" borderId="0" applyNumberFormat="0" applyBorder="0" applyAlignment="0" applyProtection="0"/>
    <xf numFmtId="0" fontId="15" fillId="12" borderId="0" applyNumberFormat="0" applyBorder="0" applyAlignment="0" applyProtection="0"/>
    <xf numFmtId="0" fontId="30" fillId="35" borderId="0" applyNumberFormat="0" applyBorder="0" applyAlignment="0" applyProtection="0"/>
    <xf numFmtId="0" fontId="15" fillId="16" borderId="0" applyNumberFormat="0" applyBorder="0" applyAlignment="0" applyProtection="0"/>
    <xf numFmtId="0" fontId="30" fillId="36" borderId="0" applyNumberFormat="0" applyBorder="0" applyAlignment="0" applyProtection="0"/>
    <xf numFmtId="0" fontId="15" fillId="20" borderId="0" applyNumberFormat="0" applyBorder="0" applyAlignment="0" applyProtection="0"/>
    <xf numFmtId="0" fontId="30" fillId="37" borderId="0" applyNumberFormat="0" applyBorder="0" applyAlignment="0" applyProtection="0"/>
    <xf numFmtId="0" fontId="15" fillId="24" borderId="0" applyNumberFormat="0" applyBorder="0" applyAlignment="0" applyProtection="0"/>
    <xf numFmtId="0" fontId="30" fillId="38" borderId="0" applyNumberFormat="0" applyBorder="0" applyAlignment="0" applyProtection="0"/>
    <xf numFmtId="0" fontId="15" fillId="28" borderId="0" applyNumberFormat="0" applyBorder="0" applyAlignment="0" applyProtection="0"/>
    <xf numFmtId="0" fontId="31" fillId="39" borderId="13" applyNumberFormat="0" applyAlignment="0" applyProtection="0"/>
    <xf numFmtId="0" fontId="8" fillId="5" borderId="5" applyNumberFormat="0" applyAlignment="0" applyProtection="0"/>
    <xf numFmtId="0" fontId="32" fillId="39" borderId="14" applyNumberFormat="0" applyAlignment="0" applyProtection="0"/>
    <xf numFmtId="0" fontId="9" fillId="5" borderId="4" applyNumberFormat="0" applyAlignment="0" applyProtection="0"/>
    <xf numFmtId="177" fontId="20" fillId="0" borderId="0" applyFont="0" applyFill="0" applyBorder="0" applyAlignment="0" applyProtection="0"/>
    <xf numFmtId="178" fontId="21" fillId="0" borderId="0" applyFont="0" applyFill="0" applyBorder="0" applyAlignment="0" applyProtection="0"/>
    <xf numFmtId="40" fontId="2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33" fillId="40" borderId="14" applyNumberFormat="0" applyAlignment="0" applyProtection="0"/>
    <xf numFmtId="0" fontId="7" fillId="4" borderId="4" applyNumberFormat="0" applyAlignment="0" applyProtection="0"/>
    <xf numFmtId="0" fontId="22" fillId="0" borderId="15" applyNumberFormat="0" applyFill="0" applyAlignment="0" applyProtection="0"/>
    <xf numFmtId="0" fontId="14" fillId="0" borderId="9" applyNumberFormat="0" applyFill="0" applyAlignment="0" applyProtection="0"/>
    <xf numFmtId="0" fontId="34" fillId="0" borderId="0" applyNumberFormat="0" applyFill="0" applyBorder="0" applyAlignment="0" applyProtection="0"/>
    <xf numFmtId="0" fontId="13" fillId="0" borderId="0" applyNumberForma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8" fontId="29" fillId="0" borderId="0" applyFont="0" applyFill="0" applyBorder="0" applyAlignment="0" applyProtection="0">
      <alignment vertical="center"/>
    </xf>
    <xf numFmtId="0" fontId="35" fillId="41" borderId="0" applyNumberFormat="0" applyBorder="0" applyAlignment="0" applyProtection="0"/>
    <xf numFmtId="0" fontId="5" fillId="2" borderId="0" applyNumberFormat="0" applyBorder="0" applyAlignment="0" applyProtection="0"/>
    <xf numFmtId="0" fontId="36" fillId="0" borderId="0" applyBorder="0"/>
    <xf numFmtId="0" fontId="37" fillId="0" borderId="0" applyNumberFormat="0" applyFill="0" applyBorder="0" applyAlignment="0" applyProtection="0">
      <alignment vertical="top"/>
      <protection locked="0"/>
    </xf>
    <xf numFmtId="164" fontId="2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0" fontId="2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1" fillId="0" borderId="0" applyFont="0" applyFill="0" applyBorder="0" applyAlignment="0" applyProtection="0"/>
    <xf numFmtId="40" fontId="28"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8" fillId="42" borderId="0" applyNumberFormat="0" applyBorder="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9" fontId="2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9" fillId="43" borderId="0" applyNumberFormat="0" applyBorder="0" applyAlignment="0" applyProtection="0"/>
    <xf numFmtId="0" fontId="6" fillId="3" borderId="0" applyNumberFormat="0" applyBorder="0" applyAlignment="0" applyProtection="0"/>
    <xf numFmtId="0" fontId="20" fillId="0" borderId="0"/>
    <xf numFmtId="3" fontId="29" fillId="0" borderId="0">
      <alignment vertical="center"/>
    </xf>
    <xf numFmtId="0" fontId="24"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3" fontId="2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42" fillId="0" borderId="0"/>
    <xf numFmtId="3" fontId="29" fillId="0" borderId="0">
      <alignment vertical="center"/>
    </xf>
    <xf numFmtId="0" fontId="42" fillId="0" borderId="0"/>
    <xf numFmtId="179" fontId="43" fillId="0" borderId="0"/>
    <xf numFmtId="0" fontId="28" fillId="0" borderId="0"/>
    <xf numFmtId="0" fontId="20" fillId="0" borderId="0"/>
    <xf numFmtId="0" fontId="20" fillId="0" borderId="0"/>
    <xf numFmtId="0" fontId="20"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3" fontId="29" fillId="0" borderId="0">
      <alignment vertical="center"/>
    </xf>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20" fillId="0" borderId="0"/>
    <xf numFmtId="0" fontId="20" fillId="0" borderId="0"/>
    <xf numFmtId="0" fontId="20" fillId="0" borderId="0"/>
    <xf numFmtId="0" fontId="44" fillId="0" borderId="0"/>
    <xf numFmtId="0" fontId="20" fillId="0" borderId="0"/>
    <xf numFmtId="0" fontId="20" fillId="0" borderId="0"/>
    <xf numFmtId="0" fontId="45" fillId="0" borderId="16" applyNumberFormat="0" applyFill="0" applyAlignment="0" applyProtection="0"/>
    <xf numFmtId="0" fontId="2" fillId="0" borderId="1" applyNumberFormat="0" applyFill="0" applyAlignment="0" applyProtection="0"/>
    <xf numFmtId="0" fontId="46" fillId="0" borderId="17" applyNumberFormat="0" applyFill="0" applyAlignment="0" applyProtection="0"/>
    <xf numFmtId="0" fontId="3" fillId="0" borderId="2" applyNumberFormat="0" applyFill="0" applyAlignment="0" applyProtection="0"/>
    <xf numFmtId="0" fontId="47" fillId="0" borderId="18" applyNumberFormat="0" applyFill="0" applyAlignment="0" applyProtection="0"/>
    <xf numFmtId="0" fontId="4" fillId="0" borderId="3"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9" applyNumberFormat="0" applyFill="0" applyAlignment="0" applyProtection="0"/>
    <xf numFmtId="0" fontId="10" fillId="0" borderId="6" applyNumberFormat="0" applyFill="0" applyAlignment="0" applyProtection="0"/>
    <xf numFmtId="180"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52" fillId="44" borderId="20" applyNumberFormat="0" applyAlignment="0" applyProtection="0"/>
    <xf numFmtId="0" fontId="11" fillId="6" borderId="7" applyNumberFormat="0" applyAlignment="0" applyProtection="0"/>
    <xf numFmtId="0" fontId="53" fillId="0" borderId="0" applyNumberFormat="0" applyFill="0" applyBorder="0" applyAlignment="0" applyProtection="0">
      <alignment vertical="top"/>
      <protection locked="0"/>
    </xf>
    <xf numFmtId="9" fontId="19" fillId="0" borderId="0" applyFont="0" applyFill="0" applyBorder="0" applyAlignment="0" applyProtection="0"/>
    <xf numFmtId="0" fontId="24" fillId="0" borderId="0"/>
    <xf numFmtId="44" fontId="19" fillId="0" borderId="0" applyFont="0" applyFill="0" applyBorder="0" applyAlignment="0" applyProtection="0"/>
    <xf numFmtId="164" fontId="1" fillId="0" borderId="0" applyFont="0" applyFill="0" applyBorder="0" applyAlignment="0" applyProtection="0"/>
    <xf numFmtId="0" fontId="59" fillId="0" borderId="0"/>
    <xf numFmtId="44" fontId="59" fillId="0" borderId="0" applyFont="0" applyFill="0" applyBorder="0" applyAlignment="0" applyProtection="0"/>
    <xf numFmtId="44" fontId="1" fillId="0" borderId="0" applyFont="0" applyFill="0" applyBorder="0" applyAlignment="0" applyProtection="0"/>
  </cellStyleXfs>
  <cellXfs count="230">
    <xf numFmtId="0" fontId="0" fillId="0" borderId="0" xfId="0"/>
    <xf numFmtId="0" fontId="16" fillId="0" borderId="10" xfId="0" applyNumberFormat="1" applyFont="1" applyFill="1" applyBorder="1" applyAlignment="1" applyProtection="1"/>
    <xf numFmtId="0" fontId="17" fillId="0" borderId="10" xfId="0" applyFont="1" applyFill="1" applyBorder="1" applyAlignment="1">
      <alignment horizontal="center" vertical="center" wrapText="1"/>
    </xf>
    <xf numFmtId="0" fontId="0" fillId="0" borderId="0" xfId="0" applyFill="1"/>
    <xf numFmtId="165" fontId="18" fillId="0" borderId="0" xfId="0" applyNumberFormat="1" applyFont="1" applyFill="1" applyBorder="1" applyAlignment="1">
      <alignment horizontal="right" vertical="center"/>
    </xf>
    <xf numFmtId="164" fontId="0" fillId="0" borderId="0" xfId="1606" applyFont="1"/>
    <xf numFmtId="14" fontId="0" fillId="0" borderId="0" xfId="0" applyNumberFormat="1"/>
    <xf numFmtId="0" fontId="60" fillId="0" borderId="0" xfId="1607" applyFont="1" applyFill="1"/>
    <xf numFmtId="14" fontId="60" fillId="0" borderId="0" xfId="1607" applyNumberFormat="1" applyFont="1" applyFill="1"/>
    <xf numFmtId="0" fontId="59" fillId="0" borderId="0" xfId="1607"/>
    <xf numFmtId="0" fontId="60" fillId="0" borderId="0" xfId="0" applyFont="1" applyFill="1"/>
    <xf numFmtId="0" fontId="59" fillId="0" borderId="0" xfId="1607" applyFill="1"/>
    <xf numFmtId="0" fontId="62" fillId="0" borderId="0" xfId="0" applyFont="1" applyFill="1"/>
    <xf numFmtId="0" fontId="62" fillId="0" borderId="0" xfId="1607" applyFont="1" applyFill="1"/>
    <xf numFmtId="0" fontId="63" fillId="0" borderId="0" xfId="0" applyFont="1" applyFill="1"/>
    <xf numFmtId="14" fontId="0" fillId="0" borderId="0" xfId="1606" applyNumberFormat="1" applyFont="1"/>
    <xf numFmtId="0" fontId="57" fillId="46" borderId="0" xfId="0" applyFont="1" applyFill="1" applyBorder="1" applyProtection="1"/>
    <xf numFmtId="0" fontId="61" fillId="0" borderId="22" xfId="1607" applyFont="1" applyFill="1" applyBorder="1" applyAlignment="1" applyProtection="1">
      <alignment horizontal="left" vertical="top" wrapText="1"/>
      <protection hidden="1"/>
    </xf>
    <xf numFmtId="0" fontId="24" fillId="45" borderId="34" xfId="0" applyFont="1" applyFill="1" applyBorder="1"/>
    <xf numFmtId="0" fontId="24" fillId="45" borderId="35" xfId="0" applyFont="1" applyFill="1" applyBorder="1" applyAlignment="1">
      <alignment wrapText="1"/>
    </xf>
    <xf numFmtId="0" fontId="69" fillId="46" borderId="0" xfId="0" applyFont="1" applyFill="1" applyBorder="1" applyAlignment="1" applyProtection="1">
      <alignment horizontal="left" vertical="center"/>
      <protection hidden="1"/>
    </xf>
    <xf numFmtId="44" fontId="80" fillId="46" borderId="0" xfId="1605" applyFont="1" applyFill="1" applyBorder="1" applyAlignment="1" applyProtection="1">
      <alignment horizontal="center" vertical="center"/>
    </xf>
    <xf numFmtId="182" fontId="75" fillId="45" borderId="10" xfId="0" applyNumberFormat="1" applyFont="1" applyFill="1" applyBorder="1" applyAlignment="1" applyProtection="1">
      <alignment horizontal="center" vertical="center"/>
      <protection locked="0"/>
    </xf>
    <xf numFmtId="0" fontId="56" fillId="46" borderId="0" xfId="0" applyFont="1" applyFill="1" applyBorder="1" applyAlignment="1" applyProtection="1">
      <alignment horizontal="center" vertical="center"/>
    </xf>
    <xf numFmtId="0" fontId="57" fillId="46" borderId="0" xfId="0" applyFont="1" applyFill="1" applyBorder="1" applyAlignment="1" applyProtection="1">
      <alignment horizontal="center" vertical="center" wrapText="1"/>
    </xf>
    <xf numFmtId="0" fontId="55" fillId="46" borderId="0" xfId="0" applyFont="1" applyFill="1" applyBorder="1" applyAlignment="1" applyProtection="1">
      <alignment horizontal="right" vertical="center" wrapText="1" readingOrder="1"/>
    </xf>
    <xf numFmtId="0" fontId="55" fillId="46" borderId="0" xfId="0" applyFont="1" applyFill="1" applyBorder="1" applyAlignment="1" applyProtection="1">
      <alignment horizontal="left" vertical="center" wrapText="1" indent="2" readingOrder="1"/>
    </xf>
    <xf numFmtId="0" fontId="57" fillId="46" borderId="0" xfId="0" applyFont="1" applyFill="1" applyBorder="1" applyAlignment="1" applyProtection="1">
      <alignment vertical="center"/>
    </xf>
    <xf numFmtId="44" fontId="80" fillId="47" borderId="10" xfId="1605" applyFont="1" applyFill="1" applyBorder="1" applyAlignment="1" applyProtection="1">
      <alignment horizontal="center" vertical="center"/>
    </xf>
    <xf numFmtId="0" fontId="76" fillId="46" borderId="0" xfId="0" applyFont="1" applyFill="1" applyBorder="1" applyAlignment="1" applyProtection="1">
      <alignment horizontal="center" vertical="center"/>
    </xf>
    <xf numFmtId="0" fontId="68" fillId="46" borderId="0" xfId="0" applyFont="1" applyFill="1" applyBorder="1" applyAlignment="1" applyProtection="1">
      <alignment horizontal="left" vertical="top" wrapText="1"/>
    </xf>
    <xf numFmtId="0" fontId="55" fillId="46" borderId="0" xfId="0" applyFont="1" applyFill="1" applyBorder="1" applyAlignment="1" applyProtection="1">
      <alignment horizontal="center" vertical="top" wrapText="1"/>
    </xf>
    <xf numFmtId="0" fontId="69" fillId="46" borderId="0" xfId="0" applyFont="1" applyFill="1" applyBorder="1" applyAlignment="1" applyProtection="1">
      <alignment horizontal="center" vertical="center"/>
    </xf>
    <xf numFmtId="0" fontId="24" fillId="49" borderId="0" xfId="0" applyFont="1" applyFill="1" applyBorder="1" applyAlignment="1" applyProtection="1">
      <alignment horizontal="center" vertical="center" wrapText="1"/>
    </xf>
    <xf numFmtId="0" fontId="71" fillId="46" borderId="0" xfId="0" applyFont="1" applyFill="1" applyBorder="1" applyAlignment="1" applyProtection="1">
      <alignment horizontal="left" vertical="center" wrapText="1" indent="2" readingOrder="1"/>
    </xf>
    <xf numFmtId="0" fontId="20" fillId="46" borderId="0" xfId="0" applyFont="1" applyFill="1" applyBorder="1" applyAlignment="1" applyProtection="1">
      <alignment horizontal="left" vertical="center"/>
    </xf>
    <xf numFmtId="0" fontId="24" fillId="46" borderId="0" xfId="0" applyFont="1" applyFill="1" applyBorder="1" applyProtection="1"/>
    <xf numFmtId="0" fontId="55" fillId="46" borderId="0" xfId="0" applyFont="1" applyFill="1" applyBorder="1" applyAlignment="1" applyProtection="1">
      <alignment horizontal="center"/>
    </xf>
    <xf numFmtId="0" fontId="55" fillId="0" borderId="0" xfId="0" applyFont="1" applyFill="1" applyBorder="1" applyAlignment="1" applyProtection="1">
      <alignment horizontal="left" vertical="top" wrapText="1" indent="2" readingOrder="1"/>
    </xf>
    <xf numFmtId="0" fontId="69" fillId="46" borderId="0" xfId="0" applyFont="1" applyFill="1" applyBorder="1" applyAlignment="1" applyProtection="1">
      <alignment horizontal="left" vertical="center"/>
    </xf>
    <xf numFmtId="0" fontId="55" fillId="46" borderId="0" xfId="0" applyFont="1" applyFill="1" applyBorder="1" applyAlignment="1" applyProtection="1">
      <alignment horizontal="right"/>
    </xf>
    <xf numFmtId="0" fontId="68" fillId="46" borderId="0" xfId="0" applyFont="1" applyFill="1" applyBorder="1" applyAlignment="1" applyProtection="1">
      <alignment horizontal="left" vertical="center" wrapText="1" readingOrder="1"/>
    </xf>
    <xf numFmtId="0" fontId="57" fillId="46" borderId="0" xfId="0" applyFont="1" applyFill="1" applyBorder="1" applyAlignment="1" applyProtection="1">
      <alignment horizontal="center" vertical="center"/>
    </xf>
    <xf numFmtId="0" fontId="55" fillId="46" borderId="0" xfId="0" applyFont="1" applyFill="1" applyBorder="1" applyAlignment="1" applyProtection="1">
      <alignment horizontal="center" wrapText="1" readingOrder="1"/>
    </xf>
    <xf numFmtId="0" fontId="79" fillId="46" borderId="0" xfId="0" applyFont="1" applyFill="1" applyBorder="1" applyAlignment="1" applyProtection="1">
      <alignment horizontal="center" vertical="center"/>
    </xf>
    <xf numFmtId="0" fontId="55" fillId="46" borderId="0" xfId="0" applyFont="1" applyFill="1" applyBorder="1" applyAlignment="1" applyProtection="1">
      <alignment horizontal="left" vertical="center" wrapText="1" indent="1" readingOrder="1"/>
    </xf>
    <xf numFmtId="0" fontId="55" fillId="46" borderId="0" xfId="0" applyFont="1" applyFill="1" applyBorder="1" applyAlignment="1" applyProtection="1">
      <alignment vertical="center" wrapText="1"/>
    </xf>
    <xf numFmtId="0" fontId="55" fillId="46" borderId="0" xfId="0" applyFont="1" applyFill="1" applyBorder="1" applyAlignment="1" applyProtection="1">
      <alignment horizontal="left" vertical="center" wrapText="1" readingOrder="1"/>
    </xf>
    <xf numFmtId="181" fontId="81" fillId="46" borderId="0" xfId="0" applyNumberFormat="1" applyFont="1" applyFill="1" applyBorder="1" applyProtection="1"/>
    <xf numFmtId="44" fontId="82" fillId="46" borderId="0" xfId="0" applyNumberFormat="1" applyFont="1" applyFill="1" applyBorder="1" applyAlignment="1" applyProtection="1">
      <alignment vertical="top"/>
    </xf>
    <xf numFmtId="0" fontId="68" fillId="46" borderId="0" xfId="0" applyFont="1" applyFill="1" applyBorder="1" applyAlignment="1" applyProtection="1">
      <alignment horizontal="left" vertical="center" readingOrder="1"/>
    </xf>
    <xf numFmtId="0" fontId="66" fillId="46" borderId="0" xfId="0" applyFont="1" applyFill="1" applyBorder="1" applyAlignment="1" applyProtection="1">
      <alignment horizontal="left" vertical="center"/>
    </xf>
    <xf numFmtId="0" fontId="55" fillId="46" borderId="0" xfId="0" applyFont="1" applyFill="1" applyBorder="1" applyAlignment="1" applyProtection="1">
      <alignment vertical="center" wrapText="1" readingOrder="1"/>
    </xf>
    <xf numFmtId="0" fontId="77" fillId="46" borderId="0" xfId="0" applyFont="1" applyFill="1" applyBorder="1" applyAlignment="1" applyProtection="1">
      <alignment horizontal="center" vertical="center" wrapText="1"/>
    </xf>
    <xf numFmtId="0" fontId="57" fillId="46" borderId="37" xfId="0" applyFont="1" applyFill="1" applyBorder="1" applyProtection="1"/>
    <xf numFmtId="0" fontId="57" fillId="46" borderId="39" xfId="0" applyFont="1" applyFill="1" applyBorder="1" applyAlignment="1" applyProtection="1">
      <alignment horizontal="left" vertical="top" indent="2"/>
    </xf>
    <xf numFmtId="0" fontId="57" fillId="46" borderId="39" xfId="0" applyFont="1" applyFill="1" applyBorder="1" applyAlignment="1" applyProtection="1">
      <alignment horizontal="left" indent="2"/>
    </xf>
    <xf numFmtId="0" fontId="55" fillId="46" borderId="40" xfId="0" applyFont="1" applyFill="1" applyBorder="1" applyAlignment="1" applyProtection="1">
      <alignment horizontal="right"/>
    </xf>
    <xf numFmtId="0" fontId="75" fillId="46" borderId="46" xfId="0" applyFont="1" applyFill="1" applyBorder="1" applyAlignment="1" applyProtection="1">
      <alignment horizontal="right" vertical="center"/>
    </xf>
    <xf numFmtId="0" fontId="55" fillId="46" borderId="0" xfId="0" applyFont="1" applyFill="1" applyBorder="1" applyAlignment="1" applyProtection="1">
      <alignment horizontal="center" vertical="center" wrapText="1" readingOrder="1"/>
    </xf>
    <xf numFmtId="49" fontId="75" fillId="46" borderId="0" xfId="0" applyNumberFormat="1" applyFont="1" applyFill="1" applyBorder="1" applyAlignment="1" applyProtection="1">
      <alignment horizontal="center" vertical="top" wrapText="1"/>
    </xf>
    <xf numFmtId="0" fontId="75" fillId="46" borderId="0" xfId="0" applyFont="1" applyFill="1" applyBorder="1" applyAlignment="1" applyProtection="1">
      <alignment horizontal="right" vertical="center"/>
    </xf>
    <xf numFmtId="0" fontId="40" fillId="46" borderId="31" xfId="0" applyFont="1" applyFill="1" applyBorder="1" applyAlignment="1" applyProtection="1">
      <alignment horizontal="center" vertical="center"/>
    </xf>
    <xf numFmtId="0" fontId="40" fillId="46" borderId="66" xfId="0" applyFont="1" applyFill="1" applyBorder="1" applyAlignment="1" applyProtection="1">
      <alignment vertical="top" wrapText="1"/>
    </xf>
    <xf numFmtId="0" fontId="40" fillId="46" borderId="38" xfId="0" applyFont="1" applyFill="1" applyBorder="1" applyAlignment="1" applyProtection="1">
      <alignment vertical="top" wrapText="1"/>
    </xf>
    <xf numFmtId="0" fontId="40" fillId="46" borderId="63" xfId="0" applyFont="1" applyFill="1" applyBorder="1" applyAlignment="1" applyProtection="1">
      <alignment vertical="top" wrapText="1"/>
    </xf>
    <xf numFmtId="0" fontId="40" fillId="46" borderId="70" xfId="0" applyFont="1" applyFill="1" applyBorder="1" applyAlignment="1" applyProtection="1">
      <alignment horizontal="center" vertical="center"/>
    </xf>
    <xf numFmtId="0" fontId="58" fillId="46" borderId="0" xfId="0" applyFont="1" applyFill="1" applyBorder="1" applyProtection="1"/>
    <xf numFmtId="0" fontId="58" fillId="46" borderId="0" xfId="0" applyFont="1" applyFill="1" applyBorder="1" applyAlignment="1" applyProtection="1">
      <alignment horizontal="center" vertical="center"/>
    </xf>
    <xf numFmtId="0" fontId="55" fillId="46" borderId="0" xfId="0" applyFont="1" applyFill="1" applyBorder="1" applyAlignment="1" applyProtection="1">
      <alignment horizontal="right" vertical="center" wrapText="1" indent="1" readingOrder="1"/>
    </xf>
    <xf numFmtId="44" fontId="80" fillId="45" borderId="10" xfId="1605" applyFont="1" applyFill="1" applyBorder="1" applyAlignment="1" applyProtection="1">
      <alignment vertical="center"/>
      <protection locked="0"/>
    </xf>
    <xf numFmtId="44" fontId="80" fillId="47" borderId="10" xfId="1605" applyFont="1" applyFill="1" applyBorder="1" applyAlignment="1" applyProtection="1">
      <alignment vertical="center"/>
    </xf>
    <xf numFmtId="49" fontId="0" fillId="0" borderId="0" xfId="0" applyNumberFormat="1"/>
    <xf numFmtId="49" fontId="0" fillId="0" borderId="0" xfId="1606" applyNumberFormat="1" applyFont="1"/>
    <xf numFmtId="0" fontId="58" fillId="0" borderId="0" xfId="0" applyFont="1" applyProtection="1"/>
    <xf numFmtId="165" fontId="75" fillId="47" borderId="10" xfId="0" applyNumberFormat="1" applyFont="1" applyFill="1" applyBorder="1" applyAlignment="1" applyProtection="1">
      <alignment horizontal="center" vertical="center"/>
    </xf>
    <xf numFmtId="0" fontId="59" fillId="48" borderId="0" xfId="1607" applyFont="1" applyFill="1" applyProtection="1"/>
    <xf numFmtId="0" fontId="86" fillId="46" borderId="0" xfId="0" applyFont="1" applyFill="1" applyBorder="1" applyAlignment="1" applyProtection="1">
      <alignment horizontal="center" vertical="center"/>
    </xf>
    <xf numFmtId="0" fontId="58" fillId="46" borderId="0" xfId="0" applyFont="1" applyFill="1" applyProtection="1"/>
    <xf numFmtId="0" fontId="58" fillId="46" borderId="38" xfId="0" applyFont="1" applyFill="1" applyBorder="1" applyProtection="1"/>
    <xf numFmtId="0" fontId="58" fillId="46" borderId="40" xfId="0" applyFont="1" applyFill="1" applyBorder="1" applyProtection="1"/>
    <xf numFmtId="44" fontId="0" fillId="0" borderId="0" xfId="0" applyNumberFormat="1"/>
    <xf numFmtId="44" fontId="0" fillId="0" borderId="0" xfId="1606" applyNumberFormat="1" applyFont="1"/>
    <xf numFmtId="0" fontId="14" fillId="47" borderId="10" xfId="0" applyFont="1" applyFill="1" applyBorder="1" applyAlignment="1">
      <alignment horizontal="center" vertical="top"/>
    </xf>
    <xf numFmtId="0" fontId="22" fillId="47" borderId="10" xfId="0" applyFont="1" applyFill="1" applyBorder="1" applyAlignment="1">
      <alignment horizontal="center" vertical="top" wrapText="1" readingOrder="1"/>
    </xf>
    <xf numFmtId="164" fontId="22" fillId="47" borderId="10" xfId="1606" applyFont="1" applyFill="1" applyBorder="1" applyAlignment="1">
      <alignment horizontal="center" vertical="top" wrapText="1" readingOrder="1"/>
    </xf>
    <xf numFmtId="14" fontId="22" fillId="47" borderId="10" xfId="1606" applyNumberFormat="1" applyFont="1" applyFill="1" applyBorder="1" applyAlignment="1">
      <alignment horizontal="center" vertical="top" wrapText="1" readingOrder="1"/>
    </xf>
    <xf numFmtId="0" fontId="0" fillId="0" borderId="0" xfId="0" applyAlignment="1">
      <alignment vertical="top"/>
    </xf>
    <xf numFmtId="164" fontId="22" fillId="47" borderId="10" xfId="1606" applyFont="1" applyFill="1" applyBorder="1" applyAlignment="1">
      <alignment horizontal="center" vertical="top" readingOrder="1"/>
    </xf>
    <xf numFmtId="0" fontId="17" fillId="50" borderId="10" xfId="0" applyFont="1" applyFill="1" applyBorder="1" applyAlignment="1">
      <alignment horizontal="center" vertical="center" wrapText="1"/>
    </xf>
    <xf numFmtId="0" fontId="0" fillId="50" borderId="0" xfId="0" applyFill="1"/>
    <xf numFmtId="0" fontId="16" fillId="50" borderId="10" xfId="0" applyNumberFormat="1" applyFont="1" applyFill="1" applyBorder="1" applyAlignment="1" applyProtection="1"/>
    <xf numFmtId="165" fontId="18" fillId="50" borderId="10" xfId="0" applyNumberFormat="1" applyFont="1" applyFill="1" applyBorder="1" applyAlignment="1">
      <alignment horizontal="center" vertical="center"/>
    </xf>
    <xf numFmtId="165" fontId="18" fillId="50" borderId="10" xfId="0" applyNumberFormat="1" applyFont="1" applyFill="1" applyBorder="1" applyAlignment="1" applyProtection="1">
      <alignment horizontal="center" vertical="center" wrapText="1"/>
    </xf>
    <xf numFmtId="165" fontId="19" fillId="50" borderId="10" xfId="0" applyNumberFormat="1" applyFont="1" applyFill="1" applyBorder="1" applyAlignment="1" applyProtection="1">
      <alignment horizontal="center" vertical="center" wrapText="1"/>
    </xf>
    <xf numFmtId="0" fontId="16" fillId="46" borderId="10" xfId="0" applyNumberFormat="1" applyFont="1" applyFill="1" applyBorder="1" applyAlignment="1" applyProtection="1"/>
    <xf numFmtId="165" fontId="16" fillId="46" borderId="10" xfId="0" applyNumberFormat="1" applyFont="1" applyFill="1" applyBorder="1" applyAlignment="1">
      <alignment horizontal="center" vertical="center"/>
    </xf>
    <xf numFmtId="165" fontId="16" fillId="46" borderId="10" xfId="0" applyNumberFormat="1" applyFont="1" applyFill="1" applyBorder="1" applyAlignment="1" applyProtection="1">
      <alignment horizontal="center" vertical="center" wrapText="1"/>
    </xf>
    <xf numFmtId="0" fontId="0" fillId="51" borderId="10" xfId="0" applyFill="1" applyBorder="1"/>
    <xf numFmtId="0" fontId="0" fillId="0" borderId="10" xfId="0" applyBorder="1"/>
    <xf numFmtId="44" fontId="0" fillId="46" borderId="10" xfId="1609" applyFont="1" applyFill="1" applyBorder="1"/>
    <xf numFmtId="0" fontId="17" fillId="0" borderId="43" xfId="0" applyFont="1" applyFill="1" applyBorder="1" applyAlignment="1">
      <alignment horizontal="center" vertical="center" wrapText="1"/>
    </xf>
    <xf numFmtId="0" fontId="57" fillId="46" borderId="0" xfId="0" applyFont="1" applyFill="1" applyBorder="1" applyAlignment="1" applyProtection="1">
      <alignment horizontal="center" wrapText="1"/>
    </xf>
    <xf numFmtId="0" fontId="67" fillId="46" borderId="0" xfId="0" applyFont="1" applyFill="1" applyBorder="1" applyAlignment="1" applyProtection="1">
      <alignment vertical="top" wrapText="1"/>
    </xf>
    <xf numFmtId="0" fontId="55" fillId="46" borderId="0" xfId="0" applyFont="1" applyFill="1" applyBorder="1" applyAlignment="1" applyProtection="1">
      <alignment horizontal="right" vertical="center" wrapText="1" readingOrder="1"/>
    </xf>
    <xf numFmtId="183" fontId="75" fillId="45" borderId="10" xfId="0" applyNumberFormat="1" applyFont="1" applyFill="1" applyBorder="1" applyAlignment="1" applyProtection="1">
      <alignment horizontal="left" vertical="center" wrapText="1"/>
      <protection locked="0"/>
    </xf>
    <xf numFmtId="0" fontId="91" fillId="46" borderId="0" xfId="0" applyFont="1" applyFill="1" applyBorder="1" applyAlignment="1" applyProtection="1">
      <alignment horizontal="left" vertical="center" wrapText="1" indent="1" readingOrder="1"/>
    </xf>
    <xf numFmtId="0" fontId="70" fillId="46" borderId="0" xfId="0" applyFont="1" applyFill="1" applyBorder="1" applyAlignment="1" applyProtection="1">
      <alignment vertical="center"/>
      <protection hidden="1"/>
    </xf>
    <xf numFmtId="0" fontId="58" fillId="45" borderId="10" xfId="0" applyFont="1" applyFill="1" applyBorder="1" applyAlignment="1" applyProtection="1">
      <alignment vertical="center" wrapText="1"/>
      <protection locked="0"/>
    </xf>
    <xf numFmtId="0" fontId="55" fillId="46" borderId="0" xfId="0" applyFont="1" applyFill="1" applyBorder="1" applyAlignment="1" applyProtection="1">
      <alignment horizontal="center" wrapText="1" readingOrder="1"/>
    </xf>
    <xf numFmtId="184" fontId="24" fillId="45" borderId="35" xfId="0" applyNumberFormat="1" applyFont="1" applyFill="1" applyBorder="1" applyAlignment="1">
      <alignment wrapText="1"/>
    </xf>
    <xf numFmtId="184" fontId="24" fillId="45" borderId="71" xfId="0" applyNumberFormat="1" applyFont="1" applyFill="1" applyBorder="1"/>
    <xf numFmtId="184" fontId="24" fillId="45" borderId="72" xfId="0" applyNumberFormat="1" applyFont="1" applyFill="1" applyBorder="1" applyAlignment="1">
      <alignment wrapText="1"/>
    </xf>
    <xf numFmtId="0" fontId="77" fillId="46" borderId="0" xfId="0" applyFont="1" applyFill="1" applyAlignment="1" applyProtection="1">
      <alignment horizontal="center" vertical="center"/>
    </xf>
    <xf numFmtId="0" fontId="79" fillId="46" borderId="0" xfId="0" applyFont="1" applyFill="1" applyBorder="1" applyAlignment="1" applyProtection="1">
      <alignment horizontal="right"/>
    </xf>
    <xf numFmtId="0" fontId="68" fillId="46" borderId="36" xfId="0" applyFont="1" applyFill="1" applyBorder="1" applyAlignment="1" applyProtection="1">
      <alignment vertical="center" readingOrder="1"/>
    </xf>
    <xf numFmtId="0" fontId="68" fillId="46" borderId="37" xfId="0" applyFont="1" applyFill="1" applyBorder="1" applyAlignment="1" applyProtection="1">
      <alignment vertical="center" readingOrder="1"/>
    </xf>
    <xf numFmtId="0" fontId="0" fillId="0" borderId="0" xfId="0" quotePrefix="1" applyNumberFormat="1"/>
    <xf numFmtId="0" fontId="55" fillId="46" borderId="29" xfId="0" applyFont="1" applyFill="1" applyBorder="1" applyAlignment="1" applyProtection="1">
      <alignment readingOrder="1"/>
    </xf>
    <xf numFmtId="0" fontId="59" fillId="46" borderId="0" xfId="0" applyFont="1" applyFill="1" applyBorder="1" applyAlignment="1" applyProtection="1">
      <alignment wrapText="1"/>
    </xf>
    <xf numFmtId="0" fontId="59" fillId="46" borderId="10" xfId="0" applyFont="1" applyFill="1" applyBorder="1" applyAlignment="1" applyProtection="1">
      <alignment horizontal="left" vertical="center" wrapText="1"/>
    </xf>
    <xf numFmtId="0" fontId="55" fillId="46" borderId="25" xfId="0" applyFont="1" applyFill="1" applyBorder="1" applyAlignment="1" applyProtection="1">
      <alignment horizontal="center"/>
    </xf>
    <xf numFmtId="0" fontId="95" fillId="0" borderId="0" xfId="0" applyFont="1" applyAlignment="1" applyProtection="1">
      <alignment horizontal="center" vertical="center"/>
    </xf>
    <xf numFmtId="0" fontId="55" fillId="46" borderId="0" xfId="0" applyFont="1" applyFill="1" applyBorder="1" applyAlignment="1" applyProtection="1">
      <alignment horizontal="center" wrapText="1"/>
    </xf>
    <xf numFmtId="0" fontId="57" fillId="46" borderId="39" xfId="0" applyFont="1" applyFill="1" applyBorder="1" applyAlignment="1" applyProtection="1">
      <alignment vertical="center" wrapText="1" readingOrder="1"/>
    </xf>
    <xf numFmtId="0" fontId="79" fillId="52" borderId="75" xfId="0" applyFont="1" applyFill="1" applyBorder="1" applyAlignment="1" applyProtection="1">
      <alignment horizontal="center"/>
      <protection locked="0"/>
    </xf>
    <xf numFmtId="0" fontId="78" fillId="52" borderId="75" xfId="0" applyFont="1" applyFill="1" applyBorder="1" applyAlignment="1" applyProtection="1">
      <alignment horizontal="center" vertical="center" wrapText="1"/>
      <protection locked="0"/>
    </xf>
    <xf numFmtId="0" fontId="57" fillId="46" borderId="72" xfId="0" applyFont="1" applyFill="1" applyBorder="1" applyAlignment="1" applyProtection="1">
      <alignment horizontal="left" vertical="center" wrapText="1" readingOrder="1"/>
    </xf>
    <xf numFmtId="0" fontId="83" fillId="46" borderId="74" xfId="0" applyFont="1" applyFill="1" applyBorder="1" applyAlignment="1" applyProtection="1">
      <alignment vertical="center" wrapText="1"/>
    </xf>
    <xf numFmtId="0" fontId="79" fillId="52" borderId="75" xfId="0" applyFont="1" applyFill="1" applyBorder="1" applyAlignment="1" applyProtection="1">
      <protection locked="0"/>
    </xf>
    <xf numFmtId="14" fontId="96" fillId="46" borderId="0" xfId="0" applyNumberFormat="1" applyFont="1" applyFill="1" applyBorder="1" applyProtection="1"/>
    <xf numFmtId="0" fontId="97" fillId="46" borderId="0" xfId="0" applyFont="1" applyFill="1" applyBorder="1" applyAlignment="1" applyProtection="1">
      <alignment horizontal="left" vertical="center"/>
      <protection hidden="1"/>
    </xf>
    <xf numFmtId="0" fontId="58" fillId="0" borderId="0" xfId="0" applyFont="1" applyAlignment="1" applyProtection="1">
      <alignment horizontal="right"/>
    </xf>
    <xf numFmtId="44" fontId="80" fillId="46" borderId="0" xfId="1605" applyFont="1" applyFill="1" applyBorder="1" applyAlignment="1" applyProtection="1">
      <alignment vertical="center"/>
    </xf>
    <xf numFmtId="0" fontId="79" fillId="46" borderId="0" xfId="0" applyFont="1" applyFill="1" applyBorder="1" applyAlignment="1" applyProtection="1">
      <alignment horizontal="center"/>
    </xf>
    <xf numFmtId="0" fontId="77" fillId="46" borderId="0" xfId="0" applyFont="1" applyFill="1" applyBorder="1" applyProtection="1">
      <protection locked="0"/>
    </xf>
    <xf numFmtId="0" fontId="0" fillId="0" borderId="0" xfId="1606" applyNumberFormat="1" applyFont="1"/>
    <xf numFmtId="0" fontId="77" fillId="52" borderId="0" xfId="0" applyFont="1" applyFill="1" applyBorder="1" applyAlignment="1" applyProtection="1">
      <alignment horizontal="center" vertical="center"/>
      <protection locked="0"/>
    </xf>
    <xf numFmtId="0" fontId="86" fillId="46" borderId="0" xfId="0" applyFont="1" applyFill="1" applyBorder="1" applyAlignment="1" applyProtection="1">
      <alignment vertical="top" wrapText="1"/>
    </xf>
    <xf numFmtId="0" fontId="55" fillId="46" borderId="0" xfId="0" applyFont="1" applyFill="1" applyBorder="1" applyAlignment="1" applyProtection="1">
      <alignment horizontal="right" vertical="center" wrapText="1" readingOrder="1"/>
    </xf>
    <xf numFmtId="0" fontId="55" fillId="46" borderId="28" xfId="0" applyFont="1" applyFill="1" applyBorder="1" applyAlignment="1" applyProtection="1">
      <alignment horizontal="right" vertical="center" wrapText="1" readingOrder="1"/>
    </xf>
    <xf numFmtId="0" fontId="57" fillId="46" borderId="72" xfId="0" applyFont="1" applyFill="1" applyBorder="1" applyAlignment="1" applyProtection="1">
      <alignment horizontal="left" vertical="center" wrapText="1" readingOrder="1"/>
    </xf>
    <xf numFmtId="0" fontId="57" fillId="46" borderId="74" xfId="0" applyFont="1" applyFill="1" applyBorder="1" applyAlignment="1" applyProtection="1">
      <alignment horizontal="left" vertical="center" wrapText="1" readingOrder="1"/>
    </xf>
    <xf numFmtId="0" fontId="95" fillId="46" borderId="0" xfId="0" applyFont="1" applyFill="1" applyBorder="1" applyAlignment="1" applyProtection="1">
      <alignment horizontal="center" textRotation="30"/>
    </xf>
    <xf numFmtId="0" fontId="94" fillId="46" borderId="0" xfId="0" applyFont="1" applyFill="1" applyBorder="1" applyAlignment="1" applyProtection="1">
      <alignment horizontal="center" textRotation="30"/>
    </xf>
    <xf numFmtId="44" fontId="80" fillId="45" borderId="21" xfId="1605" applyFont="1" applyFill="1" applyBorder="1" applyAlignment="1" applyProtection="1">
      <alignment horizontal="center" vertical="center"/>
      <protection locked="0"/>
    </xf>
    <xf numFmtId="44" fontId="80" fillId="45" borderId="12" xfId="1605" applyFont="1" applyFill="1" applyBorder="1" applyAlignment="1" applyProtection="1">
      <alignment horizontal="center" vertical="center"/>
      <protection locked="0"/>
    </xf>
    <xf numFmtId="0" fontId="70" fillId="46" borderId="0" xfId="0" applyFont="1" applyFill="1" applyBorder="1" applyAlignment="1" applyProtection="1">
      <alignment horizontal="right" vertical="center" readingOrder="1"/>
      <protection hidden="1"/>
    </xf>
    <xf numFmtId="0" fontId="58" fillId="46" borderId="0" xfId="0" applyFont="1" applyFill="1" applyBorder="1" applyAlignment="1" applyProtection="1">
      <alignment horizontal="center" wrapText="1"/>
    </xf>
    <xf numFmtId="0" fontId="58" fillId="46" borderId="0" xfId="0" applyFont="1" applyFill="1" applyBorder="1" applyAlignment="1" applyProtection="1">
      <alignment horizontal="center"/>
    </xf>
    <xf numFmtId="0" fontId="40" fillId="45" borderId="27" xfId="0" applyFont="1" applyFill="1" applyBorder="1" applyAlignment="1" applyProtection="1">
      <alignment horizontal="center" vertical="top" wrapText="1"/>
      <protection locked="0"/>
    </xf>
    <xf numFmtId="0" fontId="40" fillId="45" borderId="40" xfId="0" applyFont="1" applyFill="1" applyBorder="1" applyAlignment="1" applyProtection="1">
      <alignment horizontal="center" vertical="top" wrapText="1"/>
      <protection locked="0"/>
    </xf>
    <xf numFmtId="0" fontId="40" fillId="45" borderId="33" xfId="0" applyFont="1" applyFill="1" applyBorder="1" applyAlignment="1" applyProtection="1">
      <alignment horizontal="center" vertical="top" wrapText="1"/>
      <protection locked="0"/>
    </xf>
    <xf numFmtId="0" fontId="40" fillId="45" borderId="68" xfId="0" applyFont="1" applyFill="1" applyBorder="1" applyAlignment="1" applyProtection="1">
      <alignment horizontal="center" vertical="top" wrapText="1"/>
      <protection locked="0"/>
    </xf>
    <xf numFmtId="0" fontId="40" fillId="45" borderId="64" xfId="0" applyFont="1" applyFill="1" applyBorder="1" applyAlignment="1" applyProtection="1">
      <alignment horizontal="center" vertical="top" wrapText="1"/>
      <protection locked="0"/>
    </xf>
    <xf numFmtId="0" fontId="40" fillId="45" borderId="67" xfId="0" applyFont="1" applyFill="1" applyBorder="1" applyAlignment="1" applyProtection="1">
      <alignment horizontal="center" vertical="top" wrapText="1"/>
      <protection locked="0"/>
    </xf>
    <xf numFmtId="0" fontId="40" fillId="0" borderId="30" xfId="0" applyFont="1" applyBorder="1" applyAlignment="1" applyProtection="1">
      <alignment horizontal="center" vertical="top" wrapText="1"/>
    </xf>
    <xf numFmtId="0" fontId="40" fillId="0" borderId="55" xfId="0" applyFont="1" applyBorder="1" applyAlignment="1" applyProtection="1">
      <alignment horizontal="center" vertical="top" wrapText="1"/>
    </xf>
    <xf numFmtId="0" fontId="40" fillId="0" borderId="32" xfId="0" applyFont="1" applyBorder="1" applyAlignment="1" applyProtection="1">
      <alignment horizontal="center" vertical="top" wrapText="1"/>
    </xf>
    <xf numFmtId="0" fontId="40" fillId="0" borderId="61" xfId="0" applyFont="1" applyBorder="1" applyAlignment="1" applyProtection="1">
      <alignment horizontal="left" vertical="top" wrapText="1"/>
    </xf>
    <xf numFmtId="0" fontId="40" fillId="0" borderId="34" xfId="0" applyFont="1" applyBorder="1" applyAlignment="1" applyProtection="1">
      <alignment horizontal="left" vertical="top" wrapText="1"/>
    </xf>
    <xf numFmtId="0" fontId="40" fillId="0" borderId="62" xfId="0" applyFont="1" applyBorder="1" applyAlignment="1" applyProtection="1">
      <alignment horizontal="left" vertical="top" wrapText="1"/>
    </xf>
    <xf numFmtId="0" fontId="40" fillId="0" borderId="59" xfId="0" applyFont="1" applyBorder="1" applyAlignment="1" applyProtection="1">
      <alignment horizontal="left" vertical="top" wrapText="1"/>
    </xf>
    <xf numFmtId="0" fontId="40" fillId="0" borderId="35" xfId="0" applyFont="1" applyBorder="1" applyAlignment="1" applyProtection="1">
      <alignment horizontal="left" vertical="top" wrapText="1"/>
    </xf>
    <xf numFmtId="0" fontId="40" fillId="0" borderId="60" xfId="0" applyFont="1" applyBorder="1" applyAlignment="1" applyProtection="1">
      <alignment horizontal="left" vertical="top" wrapText="1"/>
    </xf>
    <xf numFmtId="0" fontId="40" fillId="0" borderId="56" xfId="0" applyFont="1" applyBorder="1" applyAlignment="1" applyProtection="1">
      <alignment horizontal="left" vertical="top" wrapText="1"/>
    </xf>
    <xf numFmtId="0" fontId="40" fillId="0" borderId="57" xfId="0" applyFont="1" applyBorder="1" applyAlignment="1" applyProtection="1">
      <alignment horizontal="left" vertical="top" wrapText="1"/>
    </xf>
    <xf numFmtId="0" fontId="40" fillId="0" borderId="58" xfId="0" applyFont="1" applyBorder="1" applyAlignment="1" applyProtection="1">
      <alignment horizontal="left" vertical="top" wrapText="1"/>
    </xf>
    <xf numFmtId="0" fontId="40" fillId="45" borderId="23" xfId="0" applyFont="1" applyFill="1" applyBorder="1" applyAlignment="1" applyProtection="1">
      <alignment horizontal="center" vertical="top" wrapText="1"/>
      <protection locked="0"/>
    </xf>
    <xf numFmtId="0" fontId="40" fillId="45" borderId="47" xfId="0" applyFont="1" applyFill="1" applyBorder="1" applyAlignment="1" applyProtection="1">
      <alignment horizontal="center" vertical="top" wrapText="1"/>
      <protection locked="0"/>
    </xf>
    <xf numFmtId="0" fontId="40" fillId="45" borderId="65" xfId="0" applyFont="1" applyFill="1" applyBorder="1" applyAlignment="1" applyProtection="1">
      <alignment horizontal="center" vertical="top" wrapText="1"/>
      <protection locked="0"/>
    </xf>
    <xf numFmtId="0" fontId="40" fillId="45" borderId="53" xfId="0" applyFont="1" applyFill="1" applyBorder="1" applyAlignment="1" applyProtection="1">
      <alignment horizontal="center" vertical="center"/>
      <protection locked="0"/>
    </xf>
    <xf numFmtId="0" fontId="40" fillId="45" borderId="69" xfId="0" applyFont="1" applyFill="1" applyBorder="1" applyAlignment="1" applyProtection="1">
      <alignment horizontal="center" vertical="center"/>
      <protection locked="0"/>
    </xf>
    <xf numFmtId="14" fontId="40" fillId="45" borderId="53" xfId="0" applyNumberFormat="1" applyFont="1" applyFill="1" applyBorder="1" applyAlignment="1" applyProtection="1">
      <alignment horizontal="center" vertical="center"/>
      <protection locked="0"/>
    </xf>
    <xf numFmtId="0" fontId="40" fillId="45" borderId="54" xfId="0" applyFont="1" applyFill="1" applyBorder="1" applyAlignment="1" applyProtection="1">
      <alignment horizontal="center" vertical="center"/>
      <protection locked="0"/>
    </xf>
    <xf numFmtId="0" fontId="55" fillId="46" borderId="50" xfId="0" applyFont="1" applyFill="1" applyBorder="1" applyAlignment="1" applyProtection="1">
      <alignment horizontal="center" vertical="top" wrapText="1" readingOrder="1"/>
    </xf>
    <xf numFmtId="0" fontId="55" fillId="46" borderId="51" xfId="0" applyFont="1" applyFill="1" applyBorder="1" applyAlignment="1" applyProtection="1">
      <alignment horizontal="center" vertical="top" wrapText="1" readingOrder="1"/>
    </xf>
    <xf numFmtId="0" fontId="55" fillId="46" borderId="52" xfId="0" applyFont="1" applyFill="1" applyBorder="1" applyAlignment="1" applyProtection="1">
      <alignment horizontal="center" vertical="top" wrapText="1" readingOrder="1"/>
    </xf>
    <xf numFmtId="0" fontId="68" fillId="46" borderId="39" xfId="0" applyFont="1" applyFill="1" applyBorder="1" applyAlignment="1" applyProtection="1">
      <alignment horizontal="center" vertical="center" wrapText="1" readingOrder="1"/>
    </xf>
    <xf numFmtId="0" fontId="68" fillId="46" borderId="0" xfId="0" applyFont="1" applyFill="1" applyBorder="1" applyAlignment="1" applyProtection="1">
      <alignment horizontal="center" vertical="center" wrapText="1" readingOrder="1"/>
    </xf>
    <xf numFmtId="49" fontId="75" fillId="45" borderId="21" xfId="0" applyNumberFormat="1" applyFont="1" applyFill="1" applyBorder="1" applyAlignment="1" applyProtection="1">
      <alignment horizontal="center" vertical="top" wrapText="1"/>
      <protection locked="0"/>
    </xf>
    <xf numFmtId="49" fontId="75" fillId="45" borderId="11" xfId="0" applyNumberFormat="1" applyFont="1" applyFill="1" applyBorder="1" applyAlignment="1" applyProtection="1">
      <alignment horizontal="center" vertical="top" wrapText="1"/>
      <protection locked="0"/>
    </xf>
    <xf numFmtId="49" fontId="75" fillId="45" borderId="44" xfId="0" applyNumberFormat="1" applyFont="1" applyFill="1" applyBorder="1" applyAlignment="1" applyProtection="1">
      <alignment horizontal="center" vertical="top" wrapText="1"/>
      <protection locked="0"/>
    </xf>
    <xf numFmtId="0" fontId="68" fillId="46" borderId="0" xfId="0" applyFont="1" applyFill="1" applyBorder="1" applyAlignment="1" applyProtection="1">
      <alignment horizontal="left" vertical="top" wrapText="1"/>
    </xf>
    <xf numFmtId="49" fontId="75" fillId="45" borderId="21" xfId="0" applyNumberFormat="1" applyFont="1" applyFill="1" applyBorder="1" applyAlignment="1" applyProtection="1">
      <alignment horizontal="left" vertical="center"/>
      <protection locked="0"/>
    </xf>
    <xf numFmtId="49" fontId="75" fillId="45" borderId="11" xfId="0" applyNumberFormat="1" applyFont="1" applyFill="1" applyBorder="1" applyAlignment="1" applyProtection="1">
      <alignment horizontal="left" vertical="center"/>
      <protection locked="0"/>
    </xf>
    <xf numFmtId="49" fontId="75" fillId="45" borderId="12" xfId="0" applyNumberFormat="1" applyFont="1" applyFill="1" applyBorder="1" applyAlignment="1" applyProtection="1">
      <alignment horizontal="left" vertical="center"/>
      <protection locked="0"/>
    </xf>
    <xf numFmtId="49" fontId="75" fillId="45" borderId="21" xfId="0" applyNumberFormat="1" applyFont="1" applyFill="1" applyBorder="1" applyAlignment="1" applyProtection="1">
      <alignment horizontal="center" vertical="center" wrapText="1"/>
      <protection locked="0"/>
    </xf>
    <xf numFmtId="49" fontId="75" fillId="45" borderId="11" xfId="0" applyNumberFormat="1" applyFont="1" applyFill="1" applyBorder="1" applyAlignment="1" applyProtection="1">
      <alignment horizontal="center" vertical="center" wrapText="1"/>
      <protection locked="0"/>
    </xf>
    <xf numFmtId="49" fontId="75" fillId="45" borderId="12" xfId="0" applyNumberFormat="1" applyFont="1" applyFill="1" applyBorder="1" applyAlignment="1" applyProtection="1">
      <alignment horizontal="center" vertical="center" wrapText="1"/>
      <protection locked="0"/>
    </xf>
    <xf numFmtId="0" fontId="78" fillId="46" borderId="25" xfId="0" applyFont="1" applyFill="1" applyBorder="1" applyAlignment="1" applyProtection="1">
      <alignment horizontal="right" vertical="top" wrapText="1"/>
      <protection hidden="1"/>
    </xf>
    <xf numFmtId="0" fontId="78" fillId="46" borderId="29" xfId="0" applyFont="1" applyFill="1" applyBorder="1" applyAlignment="1" applyProtection="1">
      <alignment horizontal="right" vertical="top" wrapText="1"/>
      <protection hidden="1"/>
    </xf>
    <xf numFmtId="49" fontId="75" fillId="45" borderId="21" xfId="0" applyNumberFormat="1" applyFont="1" applyFill="1" applyBorder="1" applyAlignment="1" applyProtection="1">
      <alignment horizontal="left" vertical="top" wrapText="1"/>
      <protection locked="0"/>
    </xf>
    <xf numFmtId="49" fontId="75" fillId="45" borderId="11" xfId="0" applyNumberFormat="1" applyFont="1" applyFill="1" applyBorder="1" applyAlignment="1" applyProtection="1">
      <alignment horizontal="left" vertical="top" wrapText="1"/>
      <protection locked="0"/>
    </xf>
    <xf numFmtId="49" fontId="75" fillId="45" borderId="12" xfId="0" applyNumberFormat="1" applyFont="1" applyFill="1" applyBorder="1" applyAlignment="1" applyProtection="1">
      <alignment horizontal="left" vertical="top" wrapText="1"/>
      <protection locked="0"/>
    </xf>
    <xf numFmtId="0" fontId="55" fillId="46" borderId="41" xfId="0" applyFont="1" applyFill="1" applyBorder="1" applyAlignment="1" applyProtection="1">
      <alignment horizontal="right" vertical="center" wrapText="1" readingOrder="1"/>
    </xf>
    <xf numFmtId="0" fontId="55" fillId="46" borderId="42" xfId="0" applyFont="1" applyFill="1" applyBorder="1" applyAlignment="1" applyProtection="1">
      <alignment horizontal="right" vertical="center" wrapText="1" readingOrder="1"/>
    </xf>
    <xf numFmtId="49" fontId="75" fillId="45" borderId="24" xfId="0" applyNumberFormat="1" applyFont="1" applyFill="1" applyBorder="1" applyAlignment="1" applyProtection="1">
      <alignment horizontal="center" vertical="top" wrapText="1"/>
      <protection locked="0"/>
    </xf>
    <xf numFmtId="49" fontId="75" fillId="45" borderId="25" xfId="0" applyNumberFormat="1" applyFont="1" applyFill="1" applyBorder="1" applyAlignment="1" applyProtection="1">
      <alignment horizontal="center" vertical="top" wrapText="1"/>
      <protection locked="0"/>
    </xf>
    <xf numFmtId="49" fontId="75" fillId="45" borderId="26" xfId="0" applyNumberFormat="1" applyFont="1" applyFill="1" applyBorder="1" applyAlignment="1" applyProtection="1">
      <alignment horizontal="center" vertical="top" wrapText="1"/>
      <protection locked="0"/>
    </xf>
    <xf numFmtId="49" fontId="75" fillId="45" borderId="48" xfId="0" applyNumberFormat="1" applyFont="1" applyFill="1" applyBorder="1" applyAlignment="1" applyProtection="1">
      <alignment horizontal="center" vertical="top" wrapText="1"/>
      <protection locked="0"/>
    </xf>
    <xf numFmtId="49" fontId="75" fillId="45" borderId="45" xfId="0" applyNumberFormat="1" applyFont="1" applyFill="1" applyBorder="1" applyAlignment="1" applyProtection="1">
      <alignment horizontal="center" vertical="top" wrapText="1"/>
      <protection locked="0"/>
    </xf>
    <xf numFmtId="49" fontId="75" fillId="45" borderId="49" xfId="0" applyNumberFormat="1" applyFont="1" applyFill="1" applyBorder="1" applyAlignment="1" applyProtection="1">
      <alignment horizontal="center" vertical="top" wrapText="1"/>
      <protection locked="0"/>
    </xf>
    <xf numFmtId="44" fontId="80" fillId="47" borderId="21" xfId="1605" applyFont="1" applyFill="1" applyBorder="1" applyAlignment="1" applyProtection="1">
      <alignment horizontal="center" vertical="center"/>
    </xf>
    <xf numFmtId="44" fontId="80" fillId="47" borderId="11" xfId="1605" applyFont="1" applyFill="1" applyBorder="1" applyAlignment="1" applyProtection="1">
      <alignment horizontal="center" vertical="center"/>
    </xf>
    <xf numFmtId="44" fontId="80" fillId="47" borderId="12" xfId="1605" applyFont="1" applyFill="1" applyBorder="1" applyAlignment="1" applyProtection="1">
      <alignment horizontal="center" vertical="center"/>
    </xf>
    <xf numFmtId="0" fontId="78" fillId="46" borderId="25" xfId="0" applyFont="1" applyFill="1" applyBorder="1" applyAlignment="1" applyProtection="1">
      <alignment horizontal="center" vertical="center"/>
      <protection hidden="1"/>
    </xf>
    <xf numFmtId="49" fontId="53" fillId="45" borderId="21" xfId="1602" applyNumberFormat="1" applyFill="1" applyBorder="1" applyAlignment="1" applyProtection="1">
      <alignment horizontal="left" vertical="center"/>
      <protection locked="0"/>
    </xf>
    <xf numFmtId="49" fontId="85" fillId="45" borderId="11" xfId="1602" applyNumberFormat="1" applyFont="1" applyFill="1" applyBorder="1" applyAlignment="1" applyProtection="1">
      <alignment horizontal="left" vertical="center"/>
      <protection locked="0"/>
    </xf>
    <xf numFmtId="49" fontId="85" fillId="45" borderId="12" xfId="1602" applyNumberFormat="1" applyFont="1" applyFill="1" applyBorder="1" applyAlignment="1" applyProtection="1">
      <alignment horizontal="left" vertical="center"/>
      <protection locked="0"/>
    </xf>
    <xf numFmtId="0" fontId="67" fillId="46" borderId="0" xfId="0" applyFont="1" applyFill="1" applyBorder="1" applyAlignment="1" applyProtection="1">
      <alignment horizontal="center" vertical="top" wrapText="1"/>
    </xf>
    <xf numFmtId="0" fontId="88" fillId="46" borderId="0" xfId="0" applyFont="1" applyFill="1" applyBorder="1" applyAlignment="1" applyProtection="1">
      <alignment horizontal="left" vertical="top" wrapText="1"/>
    </xf>
    <xf numFmtId="0" fontId="89" fillId="46" borderId="0" xfId="0" applyFont="1" applyFill="1" applyBorder="1" applyAlignment="1" applyProtection="1">
      <alignment horizontal="left"/>
    </xf>
    <xf numFmtId="0" fontId="75" fillId="47" borderId="21" xfId="0" applyFont="1" applyFill="1" applyBorder="1" applyAlignment="1" applyProtection="1">
      <alignment horizontal="left" vertical="center"/>
    </xf>
    <xf numFmtId="0" fontId="75" fillId="47" borderId="11" xfId="0" applyFont="1" applyFill="1" applyBorder="1" applyAlignment="1" applyProtection="1">
      <alignment horizontal="left" vertical="center"/>
    </xf>
    <xf numFmtId="0" fontId="75" fillId="47" borderId="12" xfId="0" applyFont="1" applyFill="1" applyBorder="1" applyAlignment="1" applyProtection="1">
      <alignment horizontal="left" vertical="center"/>
    </xf>
    <xf numFmtId="0" fontId="58" fillId="45" borderId="21" xfId="0" applyFont="1" applyFill="1" applyBorder="1" applyAlignment="1" applyProtection="1">
      <alignment horizontal="center" vertical="center" wrapText="1"/>
      <protection locked="0"/>
    </xf>
    <xf numFmtId="0" fontId="58" fillId="45" borderId="12" xfId="0" applyFont="1" applyFill="1" applyBorder="1" applyAlignment="1" applyProtection="1">
      <alignment horizontal="center" vertical="center" wrapText="1"/>
      <protection locked="0"/>
    </xf>
    <xf numFmtId="0" fontId="78" fillId="46" borderId="39" xfId="0" applyFont="1" applyFill="1" applyBorder="1" applyAlignment="1" applyProtection="1">
      <alignment horizontal="center" vertical="center" wrapText="1"/>
    </xf>
    <xf numFmtId="0" fontId="78" fillId="46" borderId="28" xfId="0" applyFont="1" applyFill="1" applyBorder="1" applyAlignment="1" applyProtection="1">
      <alignment horizontal="center" vertical="center" wrapText="1"/>
    </xf>
    <xf numFmtId="0" fontId="92" fillId="46" borderId="39" xfId="0" applyFont="1" applyFill="1" applyBorder="1" applyAlignment="1" applyProtection="1">
      <alignment horizontal="left" vertical="top" wrapText="1" indent="1"/>
    </xf>
    <xf numFmtId="0" fontId="55" fillId="46" borderId="36" xfId="0" applyFont="1" applyFill="1" applyBorder="1" applyAlignment="1" applyProtection="1">
      <alignment horizontal="left" vertical="center" readingOrder="1"/>
    </xf>
    <xf numFmtId="0" fontId="55" fillId="46" borderId="37" xfId="0" applyFont="1" applyFill="1" applyBorder="1" applyAlignment="1" applyProtection="1">
      <alignment horizontal="left" vertical="center" readingOrder="1"/>
    </xf>
    <xf numFmtId="0" fontId="57" fillId="46" borderId="27" xfId="0" applyFont="1" applyFill="1" applyBorder="1" applyAlignment="1" applyProtection="1">
      <alignment horizontal="left" vertical="center" readingOrder="1"/>
    </xf>
    <xf numFmtId="0" fontId="57" fillId="46" borderId="0" xfId="0" applyFont="1" applyFill="1" applyBorder="1" applyAlignment="1" applyProtection="1">
      <alignment horizontal="left" vertical="center" readingOrder="1"/>
    </xf>
    <xf numFmtId="0" fontId="57" fillId="46" borderId="40" xfId="0" applyFont="1" applyFill="1" applyBorder="1" applyAlignment="1" applyProtection="1">
      <alignment horizontal="left" vertical="center" readingOrder="1"/>
    </xf>
    <xf numFmtId="0" fontId="57" fillId="46" borderId="73" xfId="0" applyFont="1" applyFill="1" applyBorder="1" applyAlignment="1" applyProtection="1">
      <alignment horizontal="left" vertical="center" wrapText="1" readingOrder="1"/>
    </xf>
    <xf numFmtId="0" fontId="57" fillId="46" borderId="45" xfId="0" applyFont="1" applyFill="1" applyBorder="1" applyAlignment="1" applyProtection="1">
      <alignment horizontal="left" vertical="center" wrapText="1" readingOrder="1"/>
    </xf>
    <xf numFmtId="0" fontId="57" fillId="46" borderId="46" xfId="0" applyFont="1" applyFill="1" applyBorder="1" applyAlignment="1" applyProtection="1">
      <alignment horizontal="left" vertical="center" wrapText="1" readingOrder="1"/>
    </xf>
    <xf numFmtId="14" fontId="75" fillId="45" borderId="10" xfId="0" applyNumberFormat="1" applyFont="1" applyFill="1" applyBorder="1" applyAlignment="1" applyProtection="1">
      <alignment horizontal="center" vertical="center"/>
      <protection locked="0"/>
    </xf>
  </cellXfs>
  <cellStyles count="1610">
    <cellStyle name="0mitP" xfId="15"/>
    <cellStyle name="0ohneP" xfId="16"/>
    <cellStyle name="10mitP" xfId="17"/>
    <cellStyle name="10mitP 2" xfId="35"/>
    <cellStyle name="10mitP 2 2" xfId="36"/>
    <cellStyle name="10mitP 3" xfId="37"/>
    <cellStyle name="10mitP_Anmerkungen" xfId="38"/>
    <cellStyle name="1mitP" xfId="18"/>
    <cellStyle name="20 % - Akzent1 2" xfId="39"/>
    <cellStyle name="20 % - Akzent1 2 2" xfId="40"/>
    <cellStyle name="20 % - Akzent1 2 2 2" xfId="41"/>
    <cellStyle name="20 % - Akzent1 2 2 2 2" xfId="42"/>
    <cellStyle name="20 % - Akzent1 2 2 2 3" xfId="43"/>
    <cellStyle name="20 % - Akzent1 2 2 3" xfId="44"/>
    <cellStyle name="20 % - Akzent1 2 2 4" xfId="45"/>
    <cellStyle name="20 % - Akzent1 2 3" xfId="46"/>
    <cellStyle name="20 % - Akzent1 2 3 2" xfId="47"/>
    <cellStyle name="20 % - Akzent1 2 3 2 2" xfId="48"/>
    <cellStyle name="20 % - Akzent1 2 3 2 3" xfId="49"/>
    <cellStyle name="20 % - Akzent1 2 3 3" xfId="50"/>
    <cellStyle name="20 % - Akzent1 2 3 4" xfId="51"/>
    <cellStyle name="20 % - Akzent1 2 4" xfId="52"/>
    <cellStyle name="20 % - Akzent1 2 4 2" xfId="53"/>
    <cellStyle name="20 % - Akzent1 2 4 3" xfId="54"/>
    <cellStyle name="20 % - Akzent1 2 5" xfId="55"/>
    <cellStyle name="20 % - Akzent1 2 6" xfId="56"/>
    <cellStyle name="20 % - Akzent1 3" xfId="57"/>
    <cellStyle name="20 % - Akzent1 3 2" xfId="58"/>
    <cellStyle name="20 % - Akzent1 3 2 2" xfId="59"/>
    <cellStyle name="20 % - Akzent1 3 2 2 2" xfId="60"/>
    <cellStyle name="20 % - Akzent1 3 2 2 3" xfId="61"/>
    <cellStyle name="20 % - Akzent1 3 2 3" xfId="62"/>
    <cellStyle name="20 % - Akzent1 3 2 4" xfId="63"/>
    <cellStyle name="20 % - Akzent1 3 3" xfId="64"/>
    <cellStyle name="20 % - Akzent1 3 3 2" xfId="65"/>
    <cellStyle name="20 % - Akzent1 3 3 2 2" xfId="66"/>
    <cellStyle name="20 % - Akzent1 3 3 2 3" xfId="67"/>
    <cellStyle name="20 % - Akzent1 3 3 3" xfId="68"/>
    <cellStyle name="20 % - Akzent1 3 3 4" xfId="69"/>
    <cellStyle name="20 % - Akzent1 3 4" xfId="70"/>
    <cellStyle name="20 % - Akzent1 3 4 2" xfId="71"/>
    <cellStyle name="20 % - Akzent1 3 4 3" xfId="72"/>
    <cellStyle name="20 % - Akzent1 3 5" xfId="73"/>
    <cellStyle name="20 % - Akzent1 3 6" xfId="74"/>
    <cellStyle name="20 % - Akzent1 4" xfId="75"/>
    <cellStyle name="20 % - Akzent2 2" xfId="76"/>
    <cellStyle name="20 % - Akzent2 2 2" xfId="77"/>
    <cellStyle name="20 % - Akzent2 2 2 2" xfId="78"/>
    <cellStyle name="20 % - Akzent2 2 2 2 2" xfId="79"/>
    <cellStyle name="20 % - Akzent2 2 2 2 3" xfId="80"/>
    <cellStyle name="20 % - Akzent2 2 2 3" xfId="81"/>
    <cellStyle name="20 % - Akzent2 2 2 4" xfId="82"/>
    <cellStyle name="20 % - Akzent2 2 3" xfId="83"/>
    <cellStyle name="20 % - Akzent2 2 3 2" xfId="84"/>
    <cellStyle name="20 % - Akzent2 2 3 2 2" xfId="85"/>
    <cellStyle name="20 % - Akzent2 2 3 2 3" xfId="86"/>
    <cellStyle name="20 % - Akzent2 2 3 3" xfId="87"/>
    <cellStyle name="20 % - Akzent2 2 3 4" xfId="88"/>
    <cellStyle name="20 % - Akzent2 2 4" xfId="89"/>
    <cellStyle name="20 % - Akzent2 2 4 2" xfId="90"/>
    <cellStyle name="20 % - Akzent2 2 4 3" xfId="91"/>
    <cellStyle name="20 % - Akzent2 2 5" xfId="92"/>
    <cellStyle name="20 % - Akzent2 2 6" xfId="93"/>
    <cellStyle name="20 % - Akzent2 3" xfId="94"/>
    <cellStyle name="20 % - Akzent2 3 2" xfId="95"/>
    <cellStyle name="20 % - Akzent2 3 2 2" xfId="96"/>
    <cellStyle name="20 % - Akzent2 3 2 2 2" xfId="97"/>
    <cellStyle name="20 % - Akzent2 3 2 2 3" xfId="98"/>
    <cellStyle name="20 % - Akzent2 3 2 3" xfId="99"/>
    <cellStyle name="20 % - Akzent2 3 2 4" xfId="100"/>
    <cellStyle name="20 % - Akzent2 3 3" xfId="101"/>
    <cellStyle name="20 % - Akzent2 3 3 2" xfId="102"/>
    <cellStyle name="20 % - Akzent2 3 3 2 2" xfId="103"/>
    <cellStyle name="20 % - Akzent2 3 3 2 3" xfId="104"/>
    <cellStyle name="20 % - Akzent2 3 3 3" xfId="105"/>
    <cellStyle name="20 % - Akzent2 3 3 4" xfId="106"/>
    <cellStyle name="20 % - Akzent2 3 4" xfId="107"/>
    <cellStyle name="20 % - Akzent2 3 4 2" xfId="108"/>
    <cellStyle name="20 % - Akzent2 3 4 3" xfId="109"/>
    <cellStyle name="20 % - Akzent2 3 5" xfId="110"/>
    <cellStyle name="20 % - Akzent2 3 6" xfId="111"/>
    <cellStyle name="20 % - Akzent2 4" xfId="112"/>
    <cellStyle name="20 % - Akzent3 2" xfId="113"/>
    <cellStyle name="20 % - Akzent3 2 2" xfId="114"/>
    <cellStyle name="20 % - Akzent3 2 2 2" xfId="115"/>
    <cellStyle name="20 % - Akzent3 2 2 2 2" xfId="116"/>
    <cellStyle name="20 % - Akzent3 2 2 2 3" xfId="117"/>
    <cellStyle name="20 % - Akzent3 2 2 3" xfId="118"/>
    <cellStyle name="20 % - Akzent3 2 2 4" xfId="119"/>
    <cellStyle name="20 % - Akzent3 2 3" xfId="120"/>
    <cellStyle name="20 % - Akzent3 2 3 2" xfId="121"/>
    <cellStyle name="20 % - Akzent3 2 3 2 2" xfId="122"/>
    <cellStyle name="20 % - Akzent3 2 3 2 3" xfId="123"/>
    <cellStyle name="20 % - Akzent3 2 3 3" xfId="124"/>
    <cellStyle name="20 % - Akzent3 2 3 4" xfId="125"/>
    <cellStyle name="20 % - Akzent3 2 4" xfId="126"/>
    <cellStyle name="20 % - Akzent3 2 4 2" xfId="127"/>
    <cellStyle name="20 % - Akzent3 2 4 3" xfId="128"/>
    <cellStyle name="20 % - Akzent3 2 5" xfId="129"/>
    <cellStyle name="20 % - Akzent3 2 6" xfId="130"/>
    <cellStyle name="20 % - Akzent3 3" xfId="131"/>
    <cellStyle name="20 % - Akzent3 3 2" xfId="132"/>
    <cellStyle name="20 % - Akzent3 3 2 2" xfId="133"/>
    <cellStyle name="20 % - Akzent3 3 2 2 2" xfId="134"/>
    <cellStyle name="20 % - Akzent3 3 2 2 3" xfId="135"/>
    <cellStyle name="20 % - Akzent3 3 2 3" xfId="136"/>
    <cellStyle name="20 % - Akzent3 3 2 4" xfId="137"/>
    <cellStyle name="20 % - Akzent3 3 3" xfId="138"/>
    <cellStyle name="20 % - Akzent3 3 3 2" xfId="139"/>
    <cellStyle name="20 % - Akzent3 3 3 2 2" xfId="140"/>
    <cellStyle name="20 % - Akzent3 3 3 2 3" xfId="141"/>
    <cellStyle name="20 % - Akzent3 3 3 3" xfId="142"/>
    <cellStyle name="20 % - Akzent3 3 3 4" xfId="143"/>
    <cellStyle name="20 % - Akzent3 3 4" xfId="144"/>
    <cellStyle name="20 % - Akzent3 3 4 2" xfId="145"/>
    <cellStyle name="20 % - Akzent3 3 4 3" xfId="146"/>
    <cellStyle name="20 % - Akzent3 3 5" xfId="147"/>
    <cellStyle name="20 % - Akzent3 3 6" xfId="148"/>
    <cellStyle name="20 % - Akzent3 4" xfId="149"/>
    <cellStyle name="20 % - Akzent4 2" xfId="150"/>
    <cellStyle name="20 % - Akzent4 2 2" xfId="151"/>
    <cellStyle name="20 % - Akzent4 2 2 2" xfId="152"/>
    <cellStyle name="20 % - Akzent4 2 2 2 2" xfId="153"/>
    <cellStyle name="20 % - Akzent4 2 2 2 3" xfId="154"/>
    <cellStyle name="20 % - Akzent4 2 2 3" xfId="155"/>
    <cellStyle name="20 % - Akzent4 2 2 4" xfId="156"/>
    <cellStyle name="20 % - Akzent4 2 3" xfId="157"/>
    <cellStyle name="20 % - Akzent4 2 3 2" xfId="158"/>
    <cellStyle name="20 % - Akzent4 2 3 2 2" xfId="159"/>
    <cellStyle name="20 % - Akzent4 2 3 2 3" xfId="160"/>
    <cellStyle name="20 % - Akzent4 2 3 3" xfId="161"/>
    <cellStyle name="20 % - Akzent4 2 3 4" xfId="162"/>
    <cellStyle name="20 % - Akzent4 2 4" xfId="163"/>
    <cellStyle name="20 % - Akzent4 2 4 2" xfId="164"/>
    <cellStyle name="20 % - Akzent4 2 4 3" xfId="165"/>
    <cellStyle name="20 % - Akzent4 2 5" xfId="166"/>
    <cellStyle name="20 % - Akzent4 2 6" xfId="167"/>
    <cellStyle name="20 % - Akzent4 3" xfId="168"/>
    <cellStyle name="20 % - Akzent4 3 2" xfId="169"/>
    <cellStyle name="20 % - Akzent4 3 2 2" xfId="170"/>
    <cellStyle name="20 % - Akzent4 3 2 2 2" xfId="171"/>
    <cellStyle name="20 % - Akzent4 3 2 2 3" xfId="172"/>
    <cellStyle name="20 % - Akzent4 3 2 3" xfId="173"/>
    <cellStyle name="20 % - Akzent4 3 2 4" xfId="174"/>
    <cellStyle name="20 % - Akzent4 3 3" xfId="175"/>
    <cellStyle name="20 % - Akzent4 3 3 2" xfId="176"/>
    <cellStyle name="20 % - Akzent4 3 3 2 2" xfId="177"/>
    <cellStyle name="20 % - Akzent4 3 3 2 3" xfId="178"/>
    <cellStyle name="20 % - Akzent4 3 3 3" xfId="179"/>
    <cellStyle name="20 % - Akzent4 3 3 4" xfId="180"/>
    <cellStyle name="20 % - Akzent4 3 4" xfId="181"/>
    <cellStyle name="20 % - Akzent4 3 4 2" xfId="182"/>
    <cellStyle name="20 % - Akzent4 3 4 3" xfId="183"/>
    <cellStyle name="20 % - Akzent4 3 5" xfId="184"/>
    <cellStyle name="20 % - Akzent4 3 6" xfId="185"/>
    <cellStyle name="20 % - Akzent4 4" xfId="186"/>
    <cellStyle name="20 % - Akzent5 2" xfId="187"/>
    <cellStyle name="20 % - Akzent5 2 2" xfId="188"/>
    <cellStyle name="20 % - Akzent5 2 2 2" xfId="189"/>
    <cellStyle name="20 % - Akzent5 2 2 2 2" xfId="190"/>
    <cellStyle name="20 % - Akzent5 2 2 2 3" xfId="191"/>
    <cellStyle name="20 % - Akzent5 2 2 3" xfId="192"/>
    <cellStyle name="20 % - Akzent5 2 2 4" xfId="193"/>
    <cellStyle name="20 % - Akzent5 2 3" xfId="194"/>
    <cellStyle name="20 % - Akzent5 2 3 2" xfId="195"/>
    <cellStyle name="20 % - Akzent5 2 3 2 2" xfId="196"/>
    <cellStyle name="20 % - Akzent5 2 3 2 3" xfId="197"/>
    <cellStyle name="20 % - Akzent5 2 3 3" xfId="198"/>
    <cellStyle name="20 % - Akzent5 2 3 4" xfId="199"/>
    <cellStyle name="20 % - Akzent5 2 4" xfId="200"/>
    <cellStyle name="20 % - Akzent5 2 4 2" xfId="201"/>
    <cellStyle name="20 % - Akzent5 2 4 3" xfId="202"/>
    <cellStyle name="20 % - Akzent5 2 5" xfId="203"/>
    <cellStyle name="20 % - Akzent5 2 5 2" xfId="204"/>
    <cellStyle name="20 % - Akzent5 2 5 3" xfId="205"/>
    <cellStyle name="20 % - Akzent5 2 6" xfId="206"/>
    <cellStyle name="20 % - Akzent5 2 7" xfId="207"/>
    <cellStyle name="20 % - Akzent5 3" xfId="208"/>
    <cellStyle name="20 % - Akzent5 3 2" xfId="209"/>
    <cellStyle name="20 % - Akzent5 3 2 2" xfId="210"/>
    <cellStyle name="20 % - Akzent5 3 2 2 2" xfId="211"/>
    <cellStyle name="20 % - Akzent5 3 2 2 3" xfId="212"/>
    <cellStyle name="20 % - Akzent5 3 2 3" xfId="213"/>
    <cellStyle name="20 % - Akzent5 3 2 4" xfId="214"/>
    <cellStyle name="20 % - Akzent5 3 3" xfId="215"/>
    <cellStyle name="20 % - Akzent5 3 3 2" xfId="216"/>
    <cellStyle name="20 % - Akzent5 3 3 2 2" xfId="217"/>
    <cellStyle name="20 % - Akzent5 3 3 2 3" xfId="218"/>
    <cellStyle name="20 % - Akzent5 3 3 3" xfId="219"/>
    <cellStyle name="20 % - Akzent5 3 3 4" xfId="220"/>
    <cellStyle name="20 % - Akzent5 3 4" xfId="221"/>
    <cellStyle name="20 % - Akzent5 3 4 2" xfId="222"/>
    <cellStyle name="20 % - Akzent5 3 4 3" xfId="223"/>
    <cellStyle name="20 % - Akzent5 3 5" xfId="224"/>
    <cellStyle name="20 % - Akzent5 3 6" xfId="225"/>
    <cellStyle name="20 % - Akzent5 4" xfId="226"/>
    <cellStyle name="20 % - Akzent6 2" xfId="227"/>
    <cellStyle name="20 % - Akzent6 2 2" xfId="228"/>
    <cellStyle name="20 % - Akzent6 2 2 2" xfId="229"/>
    <cellStyle name="20 % - Akzent6 2 2 2 2" xfId="230"/>
    <cellStyle name="20 % - Akzent6 2 2 2 3" xfId="231"/>
    <cellStyle name="20 % - Akzent6 2 2 3" xfId="232"/>
    <cellStyle name="20 % - Akzent6 2 2 4" xfId="233"/>
    <cellStyle name="20 % - Akzent6 2 3" xfId="234"/>
    <cellStyle name="20 % - Akzent6 2 3 2" xfId="235"/>
    <cellStyle name="20 % - Akzent6 2 3 2 2" xfId="236"/>
    <cellStyle name="20 % - Akzent6 2 3 2 3" xfId="237"/>
    <cellStyle name="20 % - Akzent6 2 3 3" xfId="238"/>
    <cellStyle name="20 % - Akzent6 2 3 4" xfId="239"/>
    <cellStyle name="20 % - Akzent6 2 4" xfId="240"/>
    <cellStyle name="20 % - Akzent6 2 4 2" xfId="241"/>
    <cellStyle name="20 % - Akzent6 2 4 3" xfId="242"/>
    <cellStyle name="20 % - Akzent6 2 5" xfId="243"/>
    <cellStyle name="20 % - Akzent6 2 6" xfId="244"/>
    <cellStyle name="20 % - Akzent6 3" xfId="245"/>
    <cellStyle name="20 % - Akzent6 3 2" xfId="246"/>
    <cellStyle name="20 % - Akzent6 3 2 2" xfId="247"/>
    <cellStyle name="20 % - Akzent6 3 2 2 2" xfId="248"/>
    <cellStyle name="20 % - Akzent6 3 2 2 3" xfId="249"/>
    <cellStyle name="20 % - Akzent6 3 2 3" xfId="250"/>
    <cellStyle name="20 % - Akzent6 3 2 4" xfId="251"/>
    <cellStyle name="20 % - Akzent6 3 3" xfId="252"/>
    <cellStyle name="20 % - Akzent6 3 3 2" xfId="253"/>
    <cellStyle name="20 % - Akzent6 3 3 2 2" xfId="254"/>
    <cellStyle name="20 % - Akzent6 3 3 2 3" xfId="255"/>
    <cellStyle name="20 % - Akzent6 3 3 3" xfId="256"/>
    <cellStyle name="20 % - Akzent6 3 3 4" xfId="257"/>
    <cellStyle name="20 % - Akzent6 3 4" xfId="258"/>
    <cellStyle name="20 % - Akzent6 3 4 2" xfId="259"/>
    <cellStyle name="20 % - Akzent6 3 4 3" xfId="260"/>
    <cellStyle name="20 % - Akzent6 3 5" xfId="261"/>
    <cellStyle name="20 % - Akzent6 3 6" xfId="262"/>
    <cellStyle name="20 % - Akzent6 4" xfId="263"/>
    <cellStyle name="3mitP" xfId="19"/>
    <cellStyle name="3mitP 2" xfId="264"/>
    <cellStyle name="3mitP 2 2" xfId="265"/>
    <cellStyle name="3mitP 3" xfId="266"/>
    <cellStyle name="3mitP_Anmerkungen" xfId="267"/>
    <cellStyle name="3ohneP" xfId="20"/>
    <cellStyle name="3ohneP 2" xfId="268"/>
    <cellStyle name="3ohneP 2 2" xfId="269"/>
    <cellStyle name="3ohneP 3" xfId="270"/>
    <cellStyle name="3ohneP_Anmerkungen" xfId="271"/>
    <cellStyle name="40 % - Akzent1 2" xfId="272"/>
    <cellStyle name="40 % - Akzent1 2 2" xfId="273"/>
    <cellStyle name="40 % - Akzent1 2 2 2" xfId="274"/>
    <cellStyle name="40 % - Akzent1 2 2 2 2" xfId="275"/>
    <cellStyle name="40 % - Akzent1 2 2 2 3" xfId="276"/>
    <cellStyle name="40 % - Akzent1 2 2 3" xfId="277"/>
    <cellStyle name="40 % - Akzent1 2 2 4" xfId="278"/>
    <cellStyle name="40 % - Akzent1 2 3" xfId="279"/>
    <cellStyle name="40 % - Akzent1 2 3 2" xfId="280"/>
    <cellStyle name="40 % - Akzent1 2 3 2 2" xfId="281"/>
    <cellStyle name="40 % - Akzent1 2 3 2 3" xfId="282"/>
    <cellStyle name="40 % - Akzent1 2 3 3" xfId="283"/>
    <cellStyle name="40 % - Akzent1 2 3 4" xfId="284"/>
    <cellStyle name="40 % - Akzent1 2 4" xfId="285"/>
    <cellStyle name="40 % - Akzent1 2 4 2" xfId="286"/>
    <cellStyle name="40 % - Akzent1 2 4 3" xfId="287"/>
    <cellStyle name="40 % - Akzent1 2 5" xfId="288"/>
    <cellStyle name="40 % - Akzent1 2 6" xfId="289"/>
    <cellStyle name="40 % - Akzent1 3" xfId="290"/>
    <cellStyle name="40 % - Akzent1 3 2" xfId="291"/>
    <cellStyle name="40 % - Akzent1 3 2 2" xfId="292"/>
    <cellStyle name="40 % - Akzent1 3 2 2 2" xfId="293"/>
    <cellStyle name="40 % - Akzent1 3 2 2 3" xfId="294"/>
    <cellStyle name="40 % - Akzent1 3 2 3" xfId="295"/>
    <cellStyle name="40 % - Akzent1 3 2 4" xfId="296"/>
    <cellStyle name="40 % - Akzent1 3 3" xfId="297"/>
    <cellStyle name="40 % - Akzent1 3 3 2" xfId="298"/>
    <cellStyle name="40 % - Akzent1 3 3 2 2" xfId="299"/>
    <cellStyle name="40 % - Akzent1 3 3 2 3" xfId="300"/>
    <cellStyle name="40 % - Akzent1 3 3 3" xfId="301"/>
    <cellStyle name="40 % - Akzent1 3 3 4" xfId="302"/>
    <cellStyle name="40 % - Akzent1 3 4" xfId="303"/>
    <cellStyle name="40 % - Akzent1 3 4 2" xfId="304"/>
    <cellStyle name="40 % - Akzent1 3 4 3" xfId="305"/>
    <cellStyle name="40 % - Akzent1 3 5" xfId="306"/>
    <cellStyle name="40 % - Akzent1 3 6" xfId="307"/>
    <cellStyle name="40 % - Akzent1 4" xfId="308"/>
    <cellStyle name="40 % - Akzent2 2" xfId="309"/>
    <cellStyle name="40 % - Akzent2 2 2" xfId="310"/>
    <cellStyle name="40 % - Akzent2 2 2 2" xfId="311"/>
    <cellStyle name="40 % - Akzent2 2 2 2 2" xfId="312"/>
    <cellStyle name="40 % - Akzent2 2 2 2 3" xfId="313"/>
    <cellStyle name="40 % - Akzent2 2 2 3" xfId="314"/>
    <cellStyle name="40 % - Akzent2 2 2 4" xfId="315"/>
    <cellStyle name="40 % - Akzent2 2 3" xfId="316"/>
    <cellStyle name="40 % - Akzent2 2 3 2" xfId="317"/>
    <cellStyle name="40 % - Akzent2 2 3 2 2" xfId="318"/>
    <cellStyle name="40 % - Akzent2 2 3 2 3" xfId="319"/>
    <cellStyle name="40 % - Akzent2 2 3 3" xfId="320"/>
    <cellStyle name="40 % - Akzent2 2 3 4" xfId="321"/>
    <cellStyle name="40 % - Akzent2 2 4" xfId="322"/>
    <cellStyle name="40 % - Akzent2 2 4 2" xfId="323"/>
    <cellStyle name="40 % - Akzent2 2 4 3" xfId="324"/>
    <cellStyle name="40 % - Akzent2 2 5" xfId="325"/>
    <cellStyle name="40 % - Akzent2 2 6" xfId="326"/>
    <cellStyle name="40 % - Akzent2 3" xfId="327"/>
    <cellStyle name="40 % - Akzent2 3 2" xfId="328"/>
    <cellStyle name="40 % - Akzent2 3 2 2" xfId="329"/>
    <cellStyle name="40 % - Akzent2 3 2 2 2" xfId="330"/>
    <cellStyle name="40 % - Akzent2 3 2 2 3" xfId="331"/>
    <cellStyle name="40 % - Akzent2 3 2 3" xfId="332"/>
    <cellStyle name="40 % - Akzent2 3 2 4" xfId="333"/>
    <cellStyle name="40 % - Akzent2 3 3" xfId="334"/>
    <cellStyle name="40 % - Akzent2 3 3 2" xfId="335"/>
    <cellStyle name="40 % - Akzent2 3 3 2 2" xfId="336"/>
    <cellStyle name="40 % - Akzent2 3 3 2 3" xfId="337"/>
    <cellStyle name="40 % - Akzent2 3 3 3" xfId="338"/>
    <cellStyle name="40 % - Akzent2 3 3 4" xfId="339"/>
    <cellStyle name="40 % - Akzent2 3 4" xfId="340"/>
    <cellStyle name="40 % - Akzent2 3 4 2" xfId="341"/>
    <cellStyle name="40 % - Akzent2 3 4 3" xfId="342"/>
    <cellStyle name="40 % - Akzent2 3 5" xfId="343"/>
    <cellStyle name="40 % - Akzent2 3 6" xfId="344"/>
    <cellStyle name="40 % - Akzent2 4" xfId="345"/>
    <cellStyle name="40 % - Akzent3 2" xfId="346"/>
    <cellStyle name="40 % - Akzent3 2 2" xfId="347"/>
    <cellStyle name="40 % - Akzent3 2 2 2" xfId="348"/>
    <cellStyle name="40 % - Akzent3 2 2 2 2" xfId="349"/>
    <cellStyle name="40 % - Akzent3 2 2 2 3" xfId="350"/>
    <cellStyle name="40 % - Akzent3 2 2 3" xfId="351"/>
    <cellStyle name="40 % - Akzent3 2 2 4" xfId="352"/>
    <cellStyle name="40 % - Akzent3 2 3" xfId="353"/>
    <cellStyle name="40 % - Akzent3 2 3 2" xfId="354"/>
    <cellStyle name="40 % - Akzent3 2 3 2 2" xfId="355"/>
    <cellStyle name="40 % - Akzent3 2 3 2 3" xfId="356"/>
    <cellStyle name="40 % - Akzent3 2 3 3" xfId="357"/>
    <cellStyle name="40 % - Akzent3 2 3 4" xfId="358"/>
    <cellStyle name="40 % - Akzent3 2 4" xfId="359"/>
    <cellStyle name="40 % - Akzent3 2 4 2" xfId="360"/>
    <cellStyle name="40 % - Akzent3 2 4 3" xfId="361"/>
    <cellStyle name="40 % - Akzent3 2 5" xfId="362"/>
    <cellStyle name="40 % - Akzent3 2 6" xfId="363"/>
    <cellStyle name="40 % - Akzent3 3" xfId="364"/>
    <cellStyle name="40 % - Akzent3 3 2" xfId="365"/>
    <cellStyle name="40 % - Akzent3 3 2 2" xfId="366"/>
    <cellStyle name="40 % - Akzent3 3 2 2 2" xfId="367"/>
    <cellStyle name="40 % - Akzent3 3 2 2 3" xfId="368"/>
    <cellStyle name="40 % - Akzent3 3 2 3" xfId="369"/>
    <cellStyle name="40 % - Akzent3 3 2 4" xfId="370"/>
    <cellStyle name="40 % - Akzent3 3 3" xfId="371"/>
    <cellStyle name="40 % - Akzent3 3 3 2" xfId="372"/>
    <cellStyle name="40 % - Akzent3 3 3 2 2" xfId="373"/>
    <cellStyle name="40 % - Akzent3 3 3 2 3" xfId="374"/>
    <cellStyle name="40 % - Akzent3 3 3 3" xfId="375"/>
    <cellStyle name="40 % - Akzent3 3 3 4" xfId="376"/>
    <cellStyle name="40 % - Akzent3 3 4" xfId="377"/>
    <cellStyle name="40 % - Akzent3 3 4 2" xfId="378"/>
    <cellStyle name="40 % - Akzent3 3 4 3" xfId="379"/>
    <cellStyle name="40 % - Akzent3 3 5" xfId="380"/>
    <cellStyle name="40 % - Akzent3 3 6" xfId="381"/>
    <cellStyle name="40 % - Akzent3 4" xfId="382"/>
    <cellStyle name="40 % - Akzent4 2" xfId="383"/>
    <cellStyle name="40 % - Akzent4 2 2" xfId="384"/>
    <cellStyle name="40 % - Akzent4 2 2 2" xfId="385"/>
    <cellStyle name="40 % - Akzent4 2 2 2 2" xfId="386"/>
    <cellStyle name="40 % - Akzent4 2 2 2 3" xfId="387"/>
    <cellStyle name="40 % - Akzent4 2 2 3" xfId="388"/>
    <cellStyle name="40 % - Akzent4 2 2 4" xfId="389"/>
    <cellStyle name="40 % - Akzent4 2 3" xfId="390"/>
    <cellStyle name="40 % - Akzent4 2 3 2" xfId="391"/>
    <cellStyle name="40 % - Akzent4 2 3 2 2" xfId="392"/>
    <cellStyle name="40 % - Akzent4 2 3 2 3" xfId="393"/>
    <cellStyle name="40 % - Akzent4 2 3 3" xfId="394"/>
    <cellStyle name="40 % - Akzent4 2 3 4" xfId="395"/>
    <cellStyle name="40 % - Akzent4 2 4" xfId="396"/>
    <cellStyle name="40 % - Akzent4 2 4 2" xfId="397"/>
    <cellStyle name="40 % - Akzent4 2 4 3" xfId="398"/>
    <cellStyle name="40 % - Akzent4 2 5" xfId="399"/>
    <cellStyle name="40 % - Akzent4 2 6" xfId="400"/>
    <cellStyle name="40 % - Akzent4 3" xfId="401"/>
    <cellStyle name="40 % - Akzent4 3 2" xfId="402"/>
    <cellStyle name="40 % - Akzent4 3 2 2" xfId="403"/>
    <cellStyle name="40 % - Akzent4 3 2 2 2" xfId="404"/>
    <cellStyle name="40 % - Akzent4 3 2 2 3" xfId="405"/>
    <cellStyle name="40 % - Akzent4 3 2 3" xfId="406"/>
    <cellStyle name="40 % - Akzent4 3 2 4" xfId="407"/>
    <cellStyle name="40 % - Akzent4 3 3" xfId="408"/>
    <cellStyle name="40 % - Akzent4 3 3 2" xfId="409"/>
    <cellStyle name="40 % - Akzent4 3 3 2 2" xfId="410"/>
    <cellStyle name="40 % - Akzent4 3 3 2 3" xfId="411"/>
    <cellStyle name="40 % - Akzent4 3 3 3" xfId="412"/>
    <cellStyle name="40 % - Akzent4 3 3 4" xfId="413"/>
    <cellStyle name="40 % - Akzent4 3 4" xfId="414"/>
    <cellStyle name="40 % - Akzent4 3 4 2" xfId="415"/>
    <cellStyle name="40 % - Akzent4 3 4 3" xfId="416"/>
    <cellStyle name="40 % - Akzent4 3 5" xfId="417"/>
    <cellStyle name="40 % - Akzent4 3 6" xfId="418"/>
    <cellStyle name="40 % - Akzent4 4" xfId="419"/>
    <cellStyle name="40 % - Akzent5 2" xfId="420"/>
    <cellStyle name="40 % - Akzent5 2 2" xfId="421"/>
    <cellStyle name="40 % - Akzent5 2 2 2" xfId="422"/>
    <cellStyle name="40 % - Akzent5 2 2 2 2" xfId="423"/>
    <cellStyle name="40 % - Akzent5 2 2 2 3" xfId="424"/>
    <cellStyle name="40 % - Akzent5 2 2 3" xfId="425"/>
    <cellStyle name="40 % - Akzent5 2 2 4" xfId="426"/>
    <cellStyle name="40 % - Akzent5 2 3" xfId="427"/>
    <cellStyle name="40 % - Akzent5 2 3 2" xfId="428"/>
    <cellStyle name="40 % - Akzent5 2 3 2 2" xfId="429"/>
    <cellStyle name="40 % - Akzent5 2 3 2 3" xfId="430"/>
    <cellStyle name="40 % - Akzent5 2 3 3" xfId="431"/>
    <cellStyle name="40 % - Akzent5 2 3 4" xfId="432"/>
    <cellStyle name="40 % - Akzent5 2 4" xfId="433"/>
    <cellStyle name="40 % - Akzent5 2 4 2" xfId="434"/>
    <cellStyle name="40 % - Akzent5 2 4 3" xfId="435"/>
    <cellStyle name="40 % - Akzent5 2 5" xfId="436"/>
    <cellStyle name="40 % - Akzent5 2 6" xfId="437"/>
    <cellStyle name="40 % - Akzent5 3" xfId="438"/>
    <cellStyle name="40 % - Akzent5 3 2" xfId="439"/>
    <cellStyle name="40 % - Akzent5 3 2 2" xfId="440"/>
    <cellStyle name="40 % - Akzent5 3 2 2 2" xfId="441"/>
    <cellStyle name="40 % - Akzent5 3 2 2 3" xfId="442"/>
    <cellStyle name="40 % - Akzent5 3 2 3" xfId="443"/>
    <cellStyle name="40 % - Akzent5 3 2 4" xfId="444"/>
    <cellStyle name="40 % - Akzent5 3 3" xfId="445"/>
    <cellStyle name="40 % - Akzent5 3 3 2" xfId="446"/>
    <cellStyle name="40 % - Akzent5 3 3 2 2" xfId="447"/>
    <cellStyle name="40 % - Akzent5 3 3 2 3" xfId="448"/>
    <cellStyle name="40 % - Akzent5 3 3 3" xfId="449"/>
    <cellStyle name="40 % - Akzent5 3 3 4" xfId="450"/>
    <cellStyle name="40 % - Akzent5 3 4" xfId="451"/>
    <cellStyle name="40 % - Akzent5 3 4 2" xfId="452"/>
    <cellStyle name="40 % - Akzent5 3 4 3" xfId="453"/>
    <cellStyle name="40 % - Akzent5 3 5" xfId="454"/>
    <cellStyle name="40 % - Akzent5 3 6" xfId="455"/>
    <cellStyle name="40 % - Akzent5 4" xfId="456"/>
    <cellStyle name="40 % - Akzent6 2" xfId="457"/>
    <cellStyle name="40 % - Akzent6 2 2" xfId="458"/>
    <cellStyle name="40 % - Akzent6 2 2 2" xfId="459"/>
    <cellStyle name="40 % - Akzent6 2 2 2 2" xfId="460"/>
    <cellStyle name="40 % - Akzent6 2 2 2 3" xfId="461"/>
    <cellStyle name="40 % - Akzent6 2 2 3" xfId="462"/>
    <cellStyle name="40 % - Akzent6 2 2 4" xfId="463"/>
    <cellStyle name="40 % - Akzent6 2 3" xfId="464"/>
    <cellStyle name="40 % - Akzent6 2 3 2" xfId="465"/>
    <cellStyle name="40 % - Akzent6 2 3 2 2" xfId="466"/>
    <cellStyle name="40 % - Akzent6 2 3 2 3" xfId="467"/>
    <cellStyle name="40 % - Akzent6 2 3 3" xfId="468"/>
    <cellStyle name="40 % - Akzent6 2 3 4" xfId="469"/>
    <cellStyle name="40 % - Akzent6 2 4" xfId="470"/>
    <cellStyle name="40 % - Akzent6 2 4 2" xfId="471"/>
    <cellStyle name="40 % - Akzent6 2 4 3" xfId="472"/>
    <cellStyle name="40 % - Akzent6 2 5" xfId="473"/>
    <cellStyle name="40 % - Akzent6 2 6" xfId="474"/>
    <cellStyle name="40 % - Akzent6 3" xfId="475"/>
    <cellStyle name="40 % - Akzent6 3 2" xfId="476"/>
    <cellStyle name="40 % - Akzent6 3 2 2" xfId="477"/>
    <cellStyle name="40 % - Akzent6 3 2 2 2" xfId="478"/>
    <cellStyle name="40 % - Akzent6 3 2 2 3" xfId="479"/>
    <cellStyle name="40 % - Akzent6 3 2 3" xfId="480"/>
    <cellStyle name="40 % - Akzent6 3 2 4" xfId="481"/>
    <cellStyle name="40 % - Akzent6 3 3" xfId="482"/>
    <cellStyle name="40 % - Akzent6 3 3 2" xfId="483"/>
    <cellStyle name="40 % - Akzent6 3 3 2 2" xfId="484"/>
    <cellStyle name="40 % - Akzent6 3 3 2 3" xfId="485"/>
    <cellStyle name="40 % - Akzent6 3 3 3" xfId="486"/>
    <cellStyle name="40 % - Akzent6 3 3 4" xfId="487"/>
    <cellStyle name="40 % - Akzent6 3 4" xfId="488"/>
    <cellStyle name="40 % - Akzent6 3 4 2" xfId="489"/>
    <cellStyle name="40 % - Akzent6 3 4 3" xfId="490"/>
    <cellStyle name="40 % - Akzent6 3 5" xfId="491"/>
    <cellStyle name="40 % - Akzent6 3 6" xfId="492"/>
    <cellStyle name="40 % - Akzent6 4" xfId="493"/>
    <cellStyle name="40% - Akzent1" xfId="494"/>
    <cellStyle name="40% - Akzent1 2" xfId="495"/>
    <cellStyle name="40% - Akzent1 2 2" xfId="496"/>
    <cellStyle name="40% - Akzent1 2 2 2" xfId="497"/>
    <cellStyle name="40% - Akzent1 2 2 2 2" xfId="498"/>
    <cellStyle name="40% - Akzent1 2 2 2 2 2" xfId="499"/>
    <cellStyle name="40% - Akzent1 2 2 2 2 3" xfId="500"/>
    <cellStyle name="40% - Akzent1 2 2 2 3" xfId="501"/>
    <cellStyle name="40% - Akzent1 2 2 2 4" xfId="502"/>
    <cellStyle name="40% - Akzent1 2 2 3" xfId="503"/>
    <cellStyle name="40% - Akzent1 2 2 3 2" xfId="504"/>
    <cellStyle name="40% - Akzent1 2 2 3 2 2" xfId="505"/>
    <cellStyle name="40% - Akzent1 2 2 3 2 3" xfId="506"/>
    <cellStyle name="40% - Akzent1 2 2 3 3" xfId="507"/>
    <cellStyle name="40% - Akzent1 2 2 3 4" xfId="508"/>
    <cellStyle name="40% - Akzent1 2 2 4" xfId="509"/>
    <cellStyle name="40% - Akzent1 2 2 4 2" xfId="510"/>
    <cellStyle name="40% - Akzent1 2 2 4 3" xfId="511"/>
    <cellStyle name="40% - Akzent1 2 2 5" xfId="512"/>
    <cellStyle name="40% - Akzent1 2 2 6" xfId="513"/>
    <cellStyle name="40% - Akzent1 2 3" xfId="514"/>
    <cellStyle name="40% - Akzent1 2 3 2" xfId="515"/>
    <cellStyle name="40% - Akzent1 2 3 2 2" xfId="516"/>
    <cellStyle name="40% - Akzent1 2 3 2 3" xfId="517"/>
    <cellStyle name="40% - Akzent1 2 3 3" xfId="518"/>
    <cellStyle name="40% - Akzent1 2 3 4" xfId="519"/>
    <cellStyle name="40% - Akzent1 2 4" xfId="520"/>
    <cellStyle name="40% - Akzent1 2 4 2" xfId="521"/>
    <cellStyle name="40% - Akzent1 2 4 2 2" xfId="522"/>
    <cellStyle name="40% - Akzent1 2 4 2 3" xfId="523"/>
    <cellStyle name="40% - Akzent1 2 4 3" xfId="524"/>
    <cellStyle name="40% - Akzent1 2 4 4" xfId="525"/>
    <cellStyle name="40% - Akzent1 2 5" xfId="526"/>
    <cellStyle name="40% - Akzent1 2 5 2" xfId="527"/>
    <cellStyle name="40% - Akzent1 2 5 3" xfId="528"/>
    <cellStyle name="40% - Akzent1 2 6" xfId="529"/>
    <cellStyle name="40% - Akzent1 2 7" xfId="530"/>
    <cellStyle name="40% - Akzent1 3" xfId="531"/>
    <cellStyle name="40% - Akzent1 3 2" xfId="532"/>
    <cellStyle name="40% - Akzent1 3 2 2" xfId="533"/>
    <cellStyle name="40% - Akzent1 3 2 2 2" xfId="534"/>
    <cellStyle name="40% - Akzent1 3 2 2 3" xfId="535"/>
    <cellStyle name="40% - Akzent1 3 2 3" xfId="536"/>
    <cellStyle name="40% - Akzent1 3 2 4" xfId="537"/>
    <cellStyle name="40% - Akzent1 3 3" xfId="538"/>
    <cellStyle name="40% - Akzent1 3 3 2" xfId="539"/>
    <cellStyle name="40% - Akzent1 3 3 2 2" xfId="540"/>
    <cellStyle name="40% - Akzent1 3 3 2 3" xfId="541"/>
    <cellStyle name="40% - Akzent1 3 3 3" xfId="542"/>
    <cellStyle name="40% - Akzent1 3 3 4" xfId="543"/>
    <cellStyle name="40% - Akzent1 3 4" xfId="544"/>
    <cellStyle name="40% - Akzent1 3 4 2" xfId="545"/>
    <cellStyle name="40% - Akzent1 3 4 3" xfId="546"/>
    <cellStyle name="40% - Akzent1 3 5" xfId="547"/>
    <cellStyle name="40% - Akzent1 3 6" xfId="548"/>
    <cellStyle name="40% - Akzent1 4" xfId="549"/>
    <cellStyle name="40% - Akzent1 4 2" xfId="550"/>
    <cellStyle name="40% - Akzent1 4 2 2" xfId="551"/>
    <cellStyle name="40% - Akzent1 4 2 3" xfId="552"/>
    <cellStyle name="40% - Akzent1 4 3" xfId="553"/>
    <cellStyle name="40% - Akzent1 4 4" xfId="554"/>
    <cellStyle name="40% - Akzent1 5" xfId="555"/>
    <cellStyle name="40% - Akzent1 5 2" xfId="556"/>
    <cellStyle name="40% - Akzent1 5 2 2" xfId="557"/>
    <cellStyle name="40% - Akzent1 5 2 3" xfId="558"/>
    <cellStyle name="40% - Akzent1 5 3" xfId="559"/>
    <cellStyle name="40% - Akzent1 5 4" xfId="560"/>
    <cellStyle name="40% - Akzent1 6" xfId="561"/>
    <cellStyle name="40% - Akzent1 6 2" xfId="562"/>
    <cellStyle name="40% - Akzent1 6 3" xfId="563"/>
    <cellStyle name="40% - Akzent1 7" xfId="564"/>
    <cellStyle name="40% - Akzent1 8" xfId="565"/>
    <cellStyle name="4mitP" xfId="21"/>
    <cellStyle name="4mitP 2" xfId="566"/>
    <cellStyle name="4mitP 2 2" xfId="567"/>
    <cellStyle name="4mitP 3" xfId="568"/>
    <cellStyle name="4mitP_Anmerkungen" xfId="569"/>
    <cellStyle name="60 % - Akzent1 2" xfId="570"/>
    <cellStyle name="60 % - Akzent2 2" xfId="571"/>
    <cellStyle name="60 % - Akzent3 2" xfId="572"/>
    <cellStyle name="60 % - Akzent4 2" xfId="573"/>
    <cellStyle name="60 % - Akzent5 2" xfId="574"/>
    <cellStyle name="60 % - Akzent6 2" xfId="575"/>
    <cellStyle name="6mitP" xfId="22"/>
    <cellStyle name="6mitP 2" xfId="576"/>
    <cellStyle name="6mitP 2 2" xfId="577"/>
    <cellStyle name="6mitP 3" xfId="578"/>
    <cellStyle name="6mitP_Anmerkungen" xfId="579"/>
    <cellStyle name="6ohneP" xfId="23"/>
    <cellStyle name="6ohneP 2" xfId="580"/>
    <cellStyle name="6ohneP 2 2" xfId="581"/>
    <cellStyle name="6ohneP 3" xfId="582"/>
    <cellStyle name="6ohneP_Anmerkungen" xfId="583"/>
    <cellStyle name="7mitP" xfId="24"/>
    <cellStyle name="7mitP 2" xfId="584"/>
    <cellStyle name="7mitP 2 2" xfId="585"/>
    <cellStyle name="7mitP 3" xfId="586"/>
    <cellStyle name="7mitP_Anmerkungen" xfId="587"/>
    <cellStyle name="9mitP" xfId="25"/>
    <cellStyle name="9mitP 2" xfId="588"/>
    <cellStyle name="9mitP 2 2" xfId="589"/>
    <cellStyle name="9mitP 3" xfId="590"/>
    <cellStyle name="9mitP_Anmerkungen" xfId="591"/>
    <cellStyle name="9ohneP" xfId="26"/>
    <cellStyle name="9ohneP 2" xfId="592"/>
    <cellStyle name="9ohneP 2 2" xfId="593"/>
    <cellStyle name="9ohneP 3" xfId="594"/>
    <cellStyle name="9ohneP_Anmerkungen" xfId="595"/>
    <cellStyle name="Akzent1 2" xfId="596"/>
    <cellStyle name="Akzent1 3" xfId="597"/>
    <cellStyle name="Akzent2 2" xfId="598"/>
    <cellStyle name="Akzent2 3" xfId="599"/>
    <cellStyle name="Akzent3 2" xfId="600"/>
    <cellStyle name="Akzent3 3" xfId="601"/>
    <cellStyle name="Akzent4 2" xfId="602"/>
    <cellStyle name="Akzent4 3" xfId="603"/>
    <cellStyle name="Akzent5 2" xfId="604"/>
    <cellStyle name="Akzent5 3" xfId="605"/>
    <cellStyle name="Akzent6 2" xfId="606"/>
    <cellStyle name="Akzent6 3" xfId="607"/>
    <cellStyle name="Ausgabe 2" xfId="608"/>
    <cellStyle name="Ausgabe 3" xfId="609"/>
    <cellStyle name="Berechnung 2" xfId="610"/>
    <cellStyle name="Berechnung 3" xfId="611"/>
    <cellStyle name="Dezimal [0] 2" xfId="612"/>
    <cellStyle name="Dezimal 2" xfId="613"/>
    <cellStyle name="Dezimal 2 2" xfId="614"/>
    <cellStyle name="Dezimal 2 3" xfId="615"/>
    <cellStyle name="Dezimal 2 3 2" xfId="616"/>
    <cellStyle name="Dezimal 2 3 2 2" xfId="617"/>
    <cellStyle name="Dezimal 2 3 3" xfId="618"/>
    <cellStyle name="Dezimal 3" xfId="619"/>
    <cellStyle name="Dezimal 3 2" xfId="620"/>
    <cellStyle name="Dezimal 3 2 2" xfId="621"/>
    <cellStyle name="Dezimal 3 3" xfId="622"/>
    <cellStyle name="Dezimal 4" xfId="623"/>
    <cellStyle name="Dezimal 4 2" xfId="624"/>
    <cellStyle name="Dezimal 4 2 2" xfId="625"/>
    <cellStyle name="Dezimal 4 3" xfId="626"/>
    <cellStyle name="Dezimal 5" xfId="627"/>
    <cellStyle name="Dezimal 5 2" xfId="628"/>
    <cellStyle name="Dezimal 5 2 2" xfId="629"/>
    <cellStyle name="Dezimal 5 3" xfId="630"/>
    <cellStyle name="Dezimal 6" xfId="631"/>
    <cellStyle name="Dezimal 6 2" xfId="632"/>
    <cellStyle name="Eingabe 2" xfId="633"/>
    <cellStyle name="Eingabe 3" xfId="634"/>
    <cellStyle name="Ergebnis 2" xfId="635"/>
    <cellStyle name="Ergebnis 3" xfId="636"/>
    <cellStyle name="Erklärender Text 2" xfId="637"/>
    <cellStyle name="Erklärender Text 3" xfId="638"/>
    <cellStyle name="Euro" xfId="27"/>
    <cellStyle name="Euro 2" xfId="639"/>
    <cellStyle name="Euro 2 2" xfId="640"/>
    <cellStyle name="Euro 3" xfId="641"/>
    <cellStyle name="Euro_Berechnung K Übergangsfonds" xfId="642"/>
    <cellStyle name="Gut 2" xfId="643"/>
    <cellStyle name="Gut 3" xfId="644"/>
    <cellStyle name="hslneu" xfId="645"/>
    <cellStyle name="Hyperlink 2" xfId="646"/>
    <cellStyle name="Komma" xfId="1606" builtinId="3"/>
    <cellStyle name="Komma 2" xfId="6"/>
    <cellStyle name="Komma 2 2" xfId="14"/>
    <cellStyle name="Komma 2 2 2" xfId="33"/>
    <cellStyle name="Komma 2 2 2 2" xfId="649"/>
    <cellStyle name="Komma 2 2 2 2 2" xfId="650"/>
    <cellStyle name="Komma 2 2 2 2 3" xfId="651"/>
    <cellStyle name="Komma 2 2 2 3" xfId="652"/>
    <cellStyle name="Komma 2 2 2 4" xfId="653"/>
    <cellStyle name="Komma 2 2 2 5" xfId="648"/>
    <cellStyle name="Komma 2 2 3" xfId="654"/>
    <cellStyle name="Komma 2 2 3 2" xfId="655"/>
    <cellStyle name="Komma 2 2 3 2 2" xfId="656"/>
    <cellStyle name="Komma 2 2 3 2 3" xfId="657"/>
    <cellStyle name="Komma 2 2 3 3" xfId="658"/>
    <cellStyle name="Komma 2 2 3 4" xfId="659"/>
    <cellStyle name="Komma 2 2 4" xfId="660"/>
    <cellStyle name="Komma 2 2 4 2" xfId="661"/>
    <cellStyle name="Komma 2 2 4 3" xfId="662"/>
    <cellStyle name="Komma 2 2 5" xfId="663"/>
    <cellStyle name="Komma 2 2 6" xfId="664"/>
    <cellStyle name="Komma 2 3" xfId="665"/>
    <cellStyle name="Komma 2 3 2" xfId="666"/>
    <cellStyle name="Komma 2 4" xfId="667"/>
    <cellStyle name="Komma 2 5" xfId="647"/>
    <cellStyle name="Komma 2_Eingabe S" xfId="668"/>
    <cellStyle name="Komma 3" xfId="3"/>
    <cellStyle name="Komma 3 2" xfId="670"/>
    <cellStyle name="Komma 3 2 2" xfId="671"/>
    <cellStyle name="Komma 3 2 2 2" xfId="672"/>
    <cellStyle name="Komma 3 2 2 2 2" xfId="673"/>
    <cellStyle name="Komma 3 2 2 2 3" xfId="674"/>
    <cellStyle name="Komma 3 2 2 3" xfId="675"/>
    <cellStyle name="Komma 3 2 2 4" xfId="676"/>
    <cellStyle name="Komma 3 2 3" xfId="677"/>
    <cellStyle name="Komma 3 2 3 2" xfId="678"/>
    <cellStyle name="Komma 3 2 3 2 2" xfId="679"/>
    <cellStyle name="Komma 3 2 3 2 3" xfId="680"/>
    <cellStyle name="Komma 3 2 3 3" xfId="681"/>
    <cellStyle name="Komma 3 2 3 4" xfId="682"/>
    <cellStyle name="Komma 3 2 4" xfId="683"/>
    <cellStyle name="Komma 3 2 4 2" xfId="684"/>
    <cellStyle name="Komma 3 2 4 3" xfId="685"/>
    <cellStyle name="Komma 3 2 5" xfId="686"/>
    <cellStyle name="Komma 3 2 6" xfId="687"/>
    <cellStyle name="Komma 3 3" xfId="688"/>
    <cellStyle name="Komma 3 4" xfId="669"/>
    <cellStyle name="Komma 4" xfId="28"/>
    <cellStyle name="Komma 4 2" xfId="690"/>
    <cellStyle name="Komma 4 3" xfId="689"/>
    <cellStyle name="Komma 5" xfId="691"/>
    <cellStyle name="Komma 5 2" xfId="692"/>
    <cellStyle name="Komma 5 3" xfId="693"/>
    <cellStyle name="Komma 6" xfId="694"/>
    <cellStyle name="Komma 6 2" xfId="695"/>
    <cellStyle name="Komma 6 3" xfId="696"/>
    <cellStyle name="Komma 7" xfId="697"/>
    <cellStyle name="Komma 7 2" xfId="698"/>
    <cellStyle name="Komma 7 3" xfId="699"/>
    <cellStyle name="Komma 8" xfId="700"/>
    <cellStyle name="Komma 8 2" xfId="701"/>
    <cellStyle name="Komma 9" xfId="702"/>
    <cellStyle name="Link" xfId="1602" builtinId="8"/>
    <cellStyle name="Neutral 2" xfId="703"/>
    <cellStyle name="Normal_040831_KapaBedarf-AA_Hochfahrlogik_A2LL_KT" xfId="29"/>
    <cellStyle name="Notiz 2" xfId="704"/>
    <cellStyle name="Notiz 2 2" xfId="705"/>
    <cellStyle name="Notiz 2 2 2" xfId="706"/>
    <cellStyle name="Notiz 2 2 2 2" xfId="707"/>
    <cellStyle name="Notiz 2 2 2 2 2" xfId="708"/>
    <cellStyle name="Notiz 2 2 2 2 3" xfId="709"/>
    <cellStyle name="Notiz 2 2 2 3" xfId="710"/>
    <cellStyle name="Notiz 2 2 2 4" xfId="711"/>
    <cellStyle name="Notiz 2 2 3" xfId="712"/>
    <cellStyle name="Notiz 2 2 3 2" xfId="713"/>
    <cellStyle name="Notiz 2 2 3 2 2" xfId="714"/>
    <cellStyle name="Notiz 2 2 3 2 3" xfId="715"/>
    <cellStyle name="Notiz 2 2 3 3" xfId="716"/>
    <cellStyle name="Notiz 2 2 3 4" xfId="717"/>
    <cellStyle name="Notiz 2 2 4" xfId="718"/>
    <cellStyle name="Notiz 2 2 4 2" xfId="719"/>
    <cellStyle name="Notiz 2 2 4 3" xfId="720"/>
    <cellStyle name="Notiz 2 2 5" xfId="721"/>
    <cellStyle name="Notiz 2 2 6" xfId="722"/>
    <cellStyle name="Notiz 2 3" xfId="723"/>
    <cellStyle name="Notiz 2 3 2" xfId="724"/>
    <cellStyle name="Notiz 2 3 2 2" xfId="725"/>
    <cellStyle name="Notiz 2 3 2 2 2" xfId="726"/>
    <cellStyle name="Notiz 2 3 2 2 3" xfId="727"/>
    <cellStyle name="Notiz 2 3 2 3" xfId="728"/>
    <cellStyle name="Notiz 2 3 2 4" xfId="729"/>
    <cellStyle name="Notiz 2 3 3" xfId="730"/>
    <cellStyle name="Notiz 2 3 3 2" xfId="731"/>
    <cellStyle name="Notiz 2 3 3 2 2" xfId="732"/>
    <cellStyle name="Notiz 2 3 3 2 3" xfId="733"/>
    <cellStyle name="Notiz 2 3 3 3" xfId="734"/>
    <cellStyle name="Notiz 2 3 3 4" xfId="735"/>
    <cellStyle name="Notiz 2 3 4" xfId="736"/>
    <cellStyle name="Notiz 2 3 4 2" xfId="737"/>
    <cellStyle name="Notiz 2 3 4 3" xfId="738"/>
    <cellStyle name="Notiz 2 3 5" xfId="739"/>
    <cellStyle name="Notiz 2 3 6" xfId="740"/>
    <cellStyle name="Notiz 2 4" xfId="741"/>
    <cellStyle name="Notiz 2 4 2" xfId="742"/>
    <cellStyle name="Notiz 2 4 2 2" xfId="743"/>
    <cellStyle name="Notiz 2 4 2 3" xfId="744"/>
    <cellStyle name="Notiz 2 4 3" xfId="745"/>
    <cellStyle name="Notiz 2 4 4" xfId="746"/>
    <cellStyle name="Notiz 2 5" xfId="747"/>
    <cellStyle name="Notiz 2 5 2" xfId="748"/>
    <cellStyle name="Notiz 2 5 2 2" xfId="749"/>
    <cellStyle name="Notiz 2 5 2 3" xfId="750"/>
    <cellStyle name="Notiz 2 5 3" xfId="751"/>
    <cellStyle name="Notiz 2 5 4" xfId="752"/>
    <cellStyle name="Notiz 2 6" xfId="753"/>
    <cellStyle name="Notiz 2 6 2" xfId="754"/>
    <cellStyle name="Notiz 2 6 3" xfId="755"/>
    <cellStyle name="Notiz 2 7" xfId="756"/>
    <cellStyle name="Notiz 2 7 2" xfId="757"/>
    <cellStyle name="Notiz 2 7 3" xfId="758"/>
    <cellStyle name="Notiz 2 8" xfId="759"/>
    <cellStyle name="Notiz 2 9" xfId="760"/>
    <cellStyle name="Notiz 3" xfId="761"/>
    <cellStyle name="Notiz 3 2" xfId="762"/>
    <cellStyle name="Notiz 3 3" xfId="763"/>
    <cellStyle name="Notiz 4" xfId="764"/>
    <cellStyle name="Prozent 10" xfId="1603"/>
    <cellStyle name="Prozent 2" xfId="8"/>
    <cellStyle name="Prozent 2 2" xfId="13"/>
    <cellStyle name="Prozent 2 2 2" xfId="34"/>
    <cellStyle name="Prozent 2 3" xfId="766"/>
    <cellStyle name="Prozent 2 4" xfId="765"/>
    <cellStyle name="Prozent 3" xfId="30"/>
    <cellStyle name="Prozent 3 10" xfId="768"/>
    <cellStyle name="Prozent 3 11" xfId="769"/>
    <cellStyle name="Prozent 3 12" xfId="767"/>
    <cellStyle name="Prozent 3 2" xfId="770"/>
    <cellStyle name="Prozent 3 2 10" xfId="771"/>
    <cellStyle name="Prozent 3 2 2" xfId="772"/>
    <cellStyle name="Prozent 3 2 2 2" xfId="773"/>
    <cellStyle name="Prozent 3 2 2 2 2" xfId="774"/>
    <cellStyle name="Prozent 3 2 2 2 2 2" xfId="775"/>
    <cellStyle name="Prozent 3 2 2 2 2 3" xfId="776"/>
    <cellStyle name="Prozent 3 2 2 2 3" xfId="777"/>
    <cellStyle name="Prozent 3 2 2 2 4" xfId="778"/>
    <cellStyle name="Prozent 3 2 2 3" xfId="779"/>
    <cellStyle name="Prozent 3 2 2 3 2" xfId="780"/>
    <cellStyle name="Prozent 3 2 2 3 2 2" xfId="781"/>
    <cellStyle name="Prozent 3 2 2 3 2 3" xfId="782"/>
    <cellStyle name="Prozent 3 2 2 3 3" xfId="783"/>
    <cellStyle name="Prozent 3 2 2 3 4" xfId="784"/>
    <cellStyle name="Prozent 3 2 2 4" xfId="785"/>
    <cellStyle name="Prozent 3 2 2 4 2" xfId="786"/>
    <cellStyle name="Prozent 3 2 2 4 3" xfId="787"/>
    <cellStyle name="Prozent 3 2 2 5" xfId="788"/>
    <cellStyle name="Prozent 3 2 2 6" xfId="789"/>
    <cellStyle name="Prozent 3 2 3" xfId="790"/>
    <cellStyle name="Prozent 3 2 3 2" xfId="791"/>
    <cellStyle name="Prozent 3 2 3 2 2" xfId="792"/>
    <cellStyle name="Prozent 3 2 3 2 2 2" xfId="793"/>
    <cellStyle name="Prozent 3 2 3 2 2 3" xfId="794"/>
    <cellStyle name="Prozent 3 2 3 2 3" xfId="795"/>
    <cellStyle name="Prozent 3 2 3 2 4" xfId="796"/>
    <cellStyle name="Prozent 3 2 3 3" xfId="797"/>
    <cellStyle name="Prozent 3 2 3 3 2" xfId="798"/>
    <cellStyle name="Prozent 3 2 3 3 2 2" xfId="799"/>
    <cellStyle name="Prozent 3 2 3 3 2 3" xfId="800"/>
    <cellStyle name="Prozent 3 2 3 3 3" xfId="801"/>
    <cellStyle name="Prozent 3 2 3 3 4" xfId="802"/>
    <cellStyle name="Prozent 3 2 3 4" xfId="803"/>
    <cellStyle name="Prozent 3 2 3 4 2" xfId="804"/>
    <cellStyle name="Prozent 3 2 3 4 3" xfId="805"/>
    <cellStyle name="Prozent 3 2 3 5" xfId="806"/>
    <cellStyle name="Prozent 3 2 3 6" xfId="807"/>
    <cellStyle name="Prozent 3 2 4" xfId="808"/>
    <cellStyle name="Prozent 3 2 4 2" xfId="809"/>
    <cellStyle name="Prozent 3 2 4 2 2" xfId="810"/>
    <cellStyle name="Prozent 3 2 4 2 2 2" xfId="811"/>
    <cellStyle name="Prozent 3 2 4 2 2 3" xfId="812"/>
    <cellStyle name="Prozent 3 2 4 2 3" xfId="813"/>
    <cellStyle name="Prozent 3 2 4 2 4" xfId="814"/>
    <cellStyle name="Prozent 3 2 4 3" xfId="815"/>
    <cellStyle name="Prozent 3 2 4 3 2" xfId="816"/>
    <cellStyle name="Prozent 3 2 4 3 2 2" xfId="817"/>
    <cellStyle name="Prozent 3 2 4 3 2 3" xfId="818"/>
    <cellStyle name="Prozent 3 2 4 3 3" xfId="819"/>
    <cellStyle name="Prozent 3 2 4 3 4" xfId="820"/>
    <cellStyle name="Prozent 3 2 4 4" xfId="821"/>
    <cellStyle name="Prozent 3 2 4 4 2" xfId="822"/>
    <cellStyle name="Prozent 3 2 4 4 3" xfId="823"/>
    <cellStyle name="Prozent 3 2 4 5" xfId="824"/>
    <cellStyle name="Prozent 3 2 4 6" xfId="825"/>
    <cellStyle name="Prozent 3 2 5" xfId="826"/>
    <cellStyle name="Prozent 3 2 5 2" xfId="827"/>
    <cellStyle name="Prozent 3 2 5 2 2" xfId="828"/>
    <cellStyle name="Prozent 3 2 5 2 3" xfId="829"/>
    <cellStyle name="Prozent 3 2 5 3" xfId="830"/>
    <cellStyle name="Prozent 3 2 5 4" xfId="831"/>
    <cellStyle name="Prozent 3 2 6" xfId="832"/>
    <cellStyle name="Prozent 3 2 6 2" xfId="833"/>
    <cellStyle name="Prozent 3 2 6 2 2" xfId="834"/>
    <cellStyle name="Prozent 3 2 6 2 3" xfId="835"/>
    <cellStyle name="Prozent 3 2 6 3" xfId="836"/>
    <cellStyle name="Prozent 3 2 6 4" xfId="837"/>
    <cellStyle name="Prozent 3 2 7" xfId="838"/>
    <cellStyle name="Prozent 3 2 7 2" xfId="839"/>
    <cellStyle name="Prozent 3 2 7 3" xfId="840"/>
    <cellStyle name="Prozent 3 2 8" xfId="841"/>
    <cellStyle name="Prozent 3 2 8 2" xfId="842"/>
    <cellStyle name="Prozent 3 2 8 3" xfId="843"/>
    <cellStyle name="Prozent 3 2 9" xfId="844"/>
    <cellStyle name="Prozent 3 3" xfId="845"/>
    <cellStyle name="Prozent 3 3 2" xfId="846"/>
    <cellStyle name="Prozent 3 3 2 2" xfId="847"/>
    <cellStyle name="Prozent 3 3 2 2 2" xfId="848"/>
    <cellStyle name="Prozent 3 3 2 2 3" xfId="849"/>
    <cellStyle name="Prozent 3 3 2 3" xfId="850"/>
    <cellStyle name="Prozent 3 3 2 4" xfId="851"/>
    <cellStyle name="Prozent 3 3 3" xfId="852"/>
    <cellStyle name="Prozent 3 3 3 2" xfId="853"/>
    <cellStyle name="Prozent 3 3 3 2 2" xfId="854"/>
    <cellStyle name="Prozent 3 3 3 2 3" xfId="855"/>
    <cellStyle name="Prozent 3 3 3 3" xfId="856"/>
    <cellStyle name="Prozent 3 3 3 4" xfId="857"/>
    <cellStyle name="Prozent 3 3 4" xfId="858"/>
    <cellStyle name="Prozent 3 3 4 2" xfId="859"/>
    <cellStyle name="Prozent 3 3 4 3" xfId="860"/>
    <cellStyle name="Prozent 3 3 5" xfId="861"/>
    <cellStyle name="Prozent 3 3 5 2" xfId="862"/>
    <cellStyle name="Prozent 3 3 5 3" xfId="863"/>
    <cellStyle name="Prozent 3 3 6" xfId="864"/>
    <cellStyle name="Prozent 3 3 7" xfId="865"/>
    <cellStyle name="Prozent 3 4" xfId="866"/>
    <cellStyle name="Prozent 3 4 2" xfId="867"/>
    <cellStyle name="Prozent 3 4 2 2" xfId="868"/>
    <cellStyle name="Prozent 3 4 2 2 2" xfId="869"/>
    <cellStyle name="Prozent 3 4 2 2 3" xfId="870"/>
    <cellStyle name="Prozent 3 4 2 3" xfId="871"/>
    <cellStyle name="Prozent 3 4 2 4" xfId="872"/>
    <cellStyle name="Prozent 3 4 3" xfId="873"/>
    <cellStyle name="Prozent 3 4 3 2" xfId="874"/>
    <cellStyle name="Prozent 3 4 3 2 2" xfId="875"/>
    <cellStyle name="Prozent 3 4 3 2 3" xfId="876"/>
    <cellStyle name="Prozent 3 4 3 3" xfId="877"/>
    <cellStyle name="Prozent 3 4 3 4" xfId="878"/>
    <cellStyle name="Prozent 3 4 4" xfId="879"/>
    <cellStyle name="Prozent 3 4 4 2" xfId="880"/>
    <cellStyle name="Prozent 3 4 4 3" xfId="881"/>
    <cellStyle name="Prozent 3 4 5" xfId="882"/>
    <cellStyle name="Prozent 3 4 6" xfId="883"/>
    <cellStyle name="Prozent 3 5" xfId="884"/>
    <cellStyle name="Prozent 3 5 2" xfId="885"/>
    <cellStyle name="Prozent 3 5 2 2" xfId="886"/>
    <cellStyle name="Prozent 3 5 2 2 2" xfId="887"/>
    <cellStyle name="Prozent 3 5 2 2 3" xfId="888"/>
    <cellStyle name="Prozent 3 5 2 3" xfId="889"/>
    <cellStyle name="Prozent 3 5 2 4" xfId="890"/>
    <cellStyle name="Prozent 3 5 3" xfId="891"/>
    <cellStyle name="Prozent 3 5 3 2" xfId="892"/>
    <cellStyle name="Prozent 3 5 3 2 2" xfId="893"/>
    <cellStyle name="Prozent 3 5 3 2 3" xfId="894"/>
    <cellStyle name="Prozent 3 5 3 3" xfId="895"/>
    <cellStyle name="Prozent 3 5 3 4" xfId="896"/>
    <cellStyle name="Prozent 3 5 4" xfId="897"/>
    <cellStyle name="Prozent 3 5 4 2" xfId="898"/>
    <cellStyle name="Prozent 3 5 4 3" xfId="899"/>
    <cellStyle name="Prozent 3 5 5" xfId="900"/>
    <cellStyle name="Prozent 3 5 6" xfId="901"/>
    <cellStyle name="Prozent 3 6" xfId="902"/>
    <cellStyle name="Prozent 3 6 2" xfId="903"/>
    <cellStyle name="Prozent 3 6 2 2" xfId="904"/>
    <cellStyle name="Prozent 3 6 2 3" xfId="905"/>
    <cellStyle name="Prozent 3 6 3" xfId="906"/>
    <cellStyle name="Prozent 3 6 4" xfId="907"/>
    <cellStyle name="Prozent 3 7" xfId="908"/>
    <cellStyle name="Prozent 3 7 2" xfId="909"/>
    <cellStyle name="Prozent 3 7 2 2" xfId="910"/>
    <cellStyle name="Prozent 3 7 2 3" xfId="911"/>
    <cellStyle name="Prozent 3 7 3" xfId="912"/>
    <cellStyle name="Prozent 3 7 4" xfId="913"/>
    <cellStyle name="Prozent 3 8" xfId="914"/>
    <cellStyle name="Prozent 3 8 2" xfId="915"/>
    <cellStyle name="Prozent 3 8 3" xfId="916"/>
    <cellStyle name="Prozent 3 9" xfId="917"/>
    <cellStyle name="Prozent 3 9 2" xfId="918"/>
    <cellStyle name="Prozent 3 9 3" xfId="919"/>
    <cellStyle name="Prozent 4" xfId="920"/>
    <cellStyle name="Prozent 4 2" xfId="921"/>
    <cellStyle name="Prozent 5" xfId="922"/>
    <cellStyle name="Prozent 5 2" xfId="923"/>
    <cellStyle name="Prozent 6" xfId="924"/>
    <cellStyle name="Prozent 6 2" xfId="925"/>
    <cellStyle name="Prozent 7" xfId="926"/>
    <cellStyle name="Prozent 7 2" xfId="927"/>
    <cellStyle name="Prozent 7 3" xfId="928"/>
    <cellStyle name="Prozent 8" xfId="929"/>
    <cellStyle name="Prozent 8 2" xfId="930"/>
    <cellStyle name="Prozent 8 3" xfId="931"/>
    <cellStyle name="Prozent 9" xfId="932"/>
    <cellStyle name="Schlecht 2" xfId="933"/>
    <cellStyle name="Schlecht 3" xfId="934"/>
    <cellStyle name="Standard" xfId="0" builtinId="0"/>
    <cellStyle name="Standard 10" xfId="935"/>
    <cellStyle name="Standard 10 2" xfId="936"/>
    <cellStyle name="Standard 10 3" xfId="937"/>
    <cellStyle name="Standard 10 4" xfId="938"/>
    <cellStyle name="Standard 10_Anmerkungen" xfId="939"/>
    <cellStyle name="Standard 11" xfId="940"/>
    <cellStyle name="Standard 11 2" xfId="941"/>
    <cellStyle name="Standard 11 2 2" xfId="942"/>
    <cellStyle name="Standard 11 3" xfId="4"/>
    <cellStyle name="Standard 11 3 2" xfId="943"/>
    <cellStyle name="Standard 11 3 2 2" xfId="944"/>
    <cellStyle name="Standard 11 3 2 2 2" xfId="945"/>
    <cellStyle name="Standard 11 3 2 2 3" xfId="946"/>
    <cellStyle name="Standard 11 3 2 3" xfId="947"/>
    <cellStyle name="Standard 11 3 2 4" xfId="948"/>
    <cellStyle name="Standard 11 3 3" xfId="949"/>
    <cellStyle name="Standard 11 3 3 2" xfId="950"/>
    <cellStyle name="Standard 11 3 3 2 2" xfId="951"/>
    <cellStyle name="Standard 11 3 3 2 3" xfId="952"/>
    <cellStyle name="Standard 11 3 3 3" xfId="953"/>
    <cellStyle name="Standard 11 3 3 4" xfId="954"/>
    <cellStyle name="Standard 11 3 4" xfId="955"/>
    <cellStyle name="Standard 11 3 4 2" xfId="956"/>
    <cellStyle name="Standard 11 3 4 3" xfId="957"/>
    <cellStyle name="Standard 11 3 5" xfId="958"/>
    <cellStyle name="Standard 11 3 6" xfId="959"/>
    <cellStyle name="Standard 11 4" xfId="960"/>
    <cellStyle name="Standard 11_Anmerkungen" xfId="961"/>
    <cellStyle name="Standard 12" xfId="962"/>
    <cellStyle name="Standard 13" xfId="963"/>
    <cellStyle name="Standard 13 2" xfId="964"/>
    <cellStyle name="Standard 13 2 2" xfId="965"/>
    <cellStyle name="Standard 13 2 2 2" xfId="966"/>
    <cellStyle name="Standard 13 2 2 2 2" xfId="967"/>
    <cellStyle name="Standard 13 2 2 2 2 2" xfId="968"/>
    <cellStyle name="Standard 13 2 2 2 2 3" xfId="969"/>
    <cellStyle name="Standard 13 2 2 2 3" xfId="970"/>
    <cellStyle name="Standard 13 2 2 2 3 2" xfId="971"/>
    <cellStyle name="Standard 13 2 2 2 3 3" xfId="972"/>
    <cellStyle name="Standard 13 2 2 2 4" xfId="973"/>
    <cellStyle name="Standard 13 2 2 2 5" xfId="974"/>
    <cellStyle name="Standard 13 2 2 3" xfId="975"/>
    <cellStyle name="Standard 13 2 2 3 2" xfId="976"/>
    <cellStyle name="Standard 13 2 2 3 3" xfId="977"/>
    <cellStyle name="Standard 13 2 2 4" xfId="978"/>
    <cellStyle name="Standard 13 2 2 5" xfId="979"/>
    <cellStyle name="Standard 13 2 3" xfId="980"/>
    <cellStyle name="Standard 13 2 3 2" xfId="981"/>
    <cellStyle name="Standard 13 2 3 2 2" xfId="982"/>
    <cellStyle name="Standard 13 2 3 2 3" xfId="983"/>
    <cellStyle name="Standard 13 2 3 3" xfId="984"/>
    <cellStyle name="Standard 13 2 3 4" xfId="985"/>
    <cellStyle name="Standard 13 2 4" xfId="986"/>
    <cellStyle name="Standard 13 2 4 2" xfId="987"/>
    <cellStyle name="Standard 13 2 4 2 2" xfId="988"/>
    <cellStyle name="Standard 13 2 4 2 3" xfId="989"/>
    <cellStyle name="Standard 13 2 4 3" xfId="990"/>
    <cellStyle name="Standard 13 2 4 4" xfId="991"/>
    <cellStyle name="Standard 13 2 5" xfId="992"/>
    <cellStyle name="Standard 13 2 6" xfId="993"/>
    <cellStyle name="Standard 13 3" xfId="994"/>
    <cellStyle name="Standard 13 3 2" xfId="995"/>
    <cellStyle name="Standard 13 3 3" xfId="996"/>
    <cellStyle name="Standard 13 4" xfId="997"/>
    <cellStyle name="Standard 13 5" xfId="998"/>
    <cellStyle name="Standard 14" xfId="999"/>
    <cellStyle name="Standard 14 2" xfId="1000"/>
    <cellStyle name="Standard 14 3" xfId="1001"/>
    <cellStyle name="Standard 15" xfId="1002"/>
    <cellStyle name="Standard 15 2" xfId="1003"/>
    <cellStyle name="Standard 15 3" xfId="1004"/>
    <cellStyle name="Standard 16" xfId="1005"/>
    <cellStyle name="Standard 17" xfId="1006"/>
    <cellStyle name="Standard 17 2" xfId="1007"/>
    <cellStyle name="Standard 17 3" xfId="1008"/>
    <cellStyle name="Standard 18" xfId="1009"/>
    <cellStyle name="Standard 18 2" xfId="1010"/>
    <cellStyle name="Standard 18 3" xfId="1011"/>
    <cellStyle name="Standard 19" xfId="1012"/>
    <cellStyle name="Standard 19 2" xfId="1013"/>
    <cellStyle name="Standard 2" xfId="5"/>
    <cellStyle name="Standard 2 10" xfId="1014"/>
    <cellStyle name="Standard 2 11" xfId="1604"/>
    <cellStyle name="Standard 2 2" xfId="9"/>
    <cellStyle name="Standard 2 2 2" xfId="1016"/>
    <cellStyle name="Standard 2 2 3" xfId="1015"/>
    <cellStyle name="Standard 2 3" xfId="12"/>
    <cellStyle name="Standard 2 3 2" xfId="1018"/>
    <cellStyle name="Standard 2 3 2 2" xfId="1019"/>
    <cellStyle name="Standard 2 3 3" xfId="1020"/>
    <cellStyle name="Standard 2 3 4" xfId="1017"/>
    <cellStyle name="Standard 2 3_Anmerkungen" xfId="1021"/>
    <cellStyle name="Standard 2 4" xfId="1022"/>
    <cellStyle name="Standard 2 5" xfId="1023"/>
    <cellStyle name="Standard 2 5 2" xfId="1024"/>
    <cellStyle name="Standard 2 6" xfId="1025"/>
    <cellStyle name="Standard 2 7" xfId="1026"/>
    <cellStyle name="Standard 2 8" xfId="1027"/>
    <cellStyle name="Standard 2 9" xfId="1028"/>
    <cellStyle name="Standard 2_Anmerkungen" xfId="1029"/>
    <cellStyle name="Standard 20" xfId="1030"/>
    <cellStyle name="Standard 21" xfId="1031"/>
    <cellStyle name="Standard 22" xfId="1607"/>
    <cellStyle name="Standard 3" xfId="1"/>
    <cellStyle name="Standard 3 2" xfId="2"/>
    <cellStyle name="Standard 3 2 10" xfId="1033"/>
    <cellStyle name="Standard 3 2 11" xfId="1034"/>
    <cellStyle name="Standard 3 2 12" xfId="1032"/>
    <cellStyle name="Standard 3 2 2" xfId="31"/>
    <cellStyle name="Standard 3 2 2 2" xfId="1036"/>
    <cellStyle name="Standard 3 2 2 2 2" xfId="1037"/>
    <cellStyle name="Standard 3 2 2 2 2 2" xfId="1038"/>
    <cellStyle name="Standard 3 2 2 2 2 3" xfId="1039"/>
    <cellStyle name="Standard 3 2 2 2 3" xfId="1040"/>
    <cellStyle name="Standard 3 2 2 2 4" xfId="1041"/>
    <cellStyle name="Standard 3 2 2 3" xfId="1042"/>
    <cellStyle name="Standard 3 2 2 3 2" xfId="1043"/>
    <cellStyle name="Standard 3 2 2 3 2 2" xfId="1044"/>
    <cellStyle name="Standard 3 2 2 3 2 3" xfId="1045"/>
    <cellStyle name="Standard 3 2 2 3 3" xfId="1046"/>
    <cellStyle name="Standard 3 2 2 3 4" xfId="1047"/>
    <cellStyle name="Standard 3 2 2 4" xfId="1048"/>
    <cellStyle name="Standard 3 2 2 4 2" xfId="1049"/>
    <cellStyle name="Standard 3 2 2 4 3" xfId="1050"/>
    <cellStyle name="Standard 3 2 2 5" xfId="1051"/>
    <cellStyle name="Standard 3 2 2 6" xfId="1052"/>
    <cellStyle name="Standard 3 2 2 7" xfId="1035"/>
    <cellStyle name="Standard 3 2 3" xfId="1053"/>
    <cellStyle name="Standard 3 2 3 2" xfId="1054"/>
    <cellStyle name="Standard 3 2 3 2 2" xfId="1055"/>
    <cellStyle name="Standard 3 2 3 2 2 2" xfId="1056"/>
    <cellStyle name="Standard 3 2 3 2 2 3" xfId="1057"/>
    <cellStyle name="Standard 3 2 3 2 3" xfId="1058"/>
    <cellStyle name="Standard 3 2 3 2 4" xfId="1059"/>
    <cellStyle name="Standard 3 2 3 3" xfId="1060"/>
    <cellStyle name="Standard 3 2 3 3 2" xfId="1061"/>
    <cellStyle name="Standard 3 2 3 3 2 2" xfId="1062"/>
    <cellStyle name="Standard 3 2 3 3 2 3" xfId="1063"/>
    <cellStyle name="Standard 3 2 3 3 3" xfId="1064"/>
    <cellStyle name="Standard 3 2 3 3 4" xfId="1065"/>
    <cellStyle name="Standard 3 2 3 4" xfId="1066"/>
    <cellStyle name="Standard 3 2 3 4 2" xfId="1067"/>
    <cellStyle name="Standard 3 2 3 4 3" xfId="1068"/>
    <cellStyle name="Standard 3 2 3 5" xfId="1069"/>
    <cellStyle name="Standard 3 2 3 6" xfId="1070"/>
    <cellStyle name="Standard 3 2 4" xfId="1071"/>
    <cellStyle name="Standard 3 2 4 2" xfId="1072"/>
    <cellStyle name="Standard 3 2 4 2 2" xfId="1073"/>
    <cellStyle name="Standard 3 2 4 2 2 2" xfId="1074"/>
    <cellStyle name="Standard 3 2 4 2 2 3" xfId="1075"/>
    <cellStyle name="Standard 3 2 4 2 3" xfId="1076"/>
    <cellStyle name="Standard 3 2 4 2 4" xfId="1077"/>
    <cellStyle name="Standard 3 2 4 3" xfId="1078"/>
    <cellStyle name="Standard 3 2 4 3 2" xfId="1079"/>
    <cellStyle name="Standard 3 2 4 3 2 2" xfId="1080"/>
    <cellStyle name="Standard 3 2 4 3 2 3" xfId="1081"/>
    <cellStyle name="Standard 3 2 4 3 3" xfId="1082"/>
    <cellStyle name="Standard 3 2 4 3 4" xfId="1083"/>
    <cellStyle name="Standard 3 2 4 4" xfId="1084"/>
    <cellStyle name="Standard 3 2 4 4 2" xfId="1085"/>
    <cellStyle name="Standard 3 2 4 4 3" xfId="1086"/>
    <cellStyle name="Standard 3 2 4 5" xfId="1087"/>
    <cellStyle name="Standard 3 2 4 6" xfId="1088"/>
    <cellStyle name="Standard 3 2 5" xfId="1089"/>
    <cellStyle name="Standard 3 2 5 2" xfId="1090"/>
    <cellStyle name="Standard 3 2 5 2 2" xfId="1091"/>
    <cellStyle name="Standard 3 2 5 2 3" xfId="1092"/>
    <cellStyle name="Standard 3 2 5 3" xfId="1093"/>
    <cellStyle name="Standard 3 2 5 4" xfId="1094"/>
    <cellStyle name="Standard 3 2 6" xfId="1095"/>
    <cellStyle name="Standard 3 2 6 2" xfId="1096"/>
    <cellStyle name="Standard 3 2 6 2 2" xfId="1097"/>
    <cellStyle name="Standard 3 2 6 2 3" xfId="1098"/>
    <cellStyle name="Standard 3 2 6 3" xfId="1099"/>
    <cellStyle name="Standard 3 2 6 4" xfId="1100"/>
    <cellStyle name="Standard 3 2 7" xfId="1101"/>
    <cellStyle name="Standard 3 2 7 2" xfId="1102"/>
    <cellStyle name="Standard 3 2 7 3" xfId="1103"/>
    <cellStyle name="Standard 3 2 8" xfId="1104"/>
    <cellStyle name="Standard 3 2 8 2" xfId="1105"/>
    <cellStyle name="Standard 3 2 8 3" xfId="1106"/>
    <cellStyle name="Standard 3 2 9" xfId="1107"/>
    <cellStyle name="Standard 3 2 9 2" xfId="1108"/>
    <cellStyle name="Standard 3 3" xfId="10"/>
    <cellStyle name="Standard 3 3 2" xfId="1110"/>
    <cellStyle name="Standard 3 3 2 2" xfId="1111"/>
    <cellStyle name="Standard 3 3 2 3" xfId="1112"/>
    <cellStyle name="Standard 3 3 3" xfId="1113"/>
    <cellStyle name="Standard 3 3 4" xfId="1109"/>
    <cellStyle name="Standard 3 4" xfId="1114"/>
    <cellStyle name="Standard 3 4 2" xfId="1115"/>
    <cellStyle name="Standard 3 4 2 2" xfId="1116"/>
    <cellStyle name="Standard 3 4 2 2 2" xfId="1117"/>
    <cellStyle name="Standard 3 4 2 2 3" xfId="1118"/>
    <cellStyle name="Standard 3 4 2 3" xfId="1119"/>
    <cellStyle name="Standard 3 4 2 4" xfId="1120"/>
    <cellStyle name="Standard 3 4 3" xfId="1121"/>
    <cellStyle name="Standard 3 4 3 2" xfId="1122"/>
    <cellStyle name="Standard 3 4 3 2 2" xfId="1123"/>
    <cellStyle name="Standard 3 4 3 2 3" xfId="1124"/>
    <cellStyle name="Standard 3 4 3 3" xfId="1125"/>
    <cellStyle name="Standard 3 4 3 4" xfId="1126"/>
    <cellStyle name="Standard 3 4 4" xfId="1127"/>
    <cellStyle name="Standard 3 4 4 2" xfId="1128"/>
    <cellStyle name="Standard 3 4 4 3" xfId="1129"/>
    <cellStyle name="Standard 3 4 5" xfId="1130"/>
    <cellStyle name="Standard 3 4 6" xfId="1131"/>
    <cellStyle name="Standard 3 5" xfId="1132"/>
    <cellStyle name="Standard 3 5 2" xfId="1133"/>
    <cellStyle name="Standard 3 5 2 2" xfId="1134"/>
    <cellStyle name="Standard 3 5 2 3" xfId="1135"/>
    <cellStyle name="Standard 3 5 3" xfId="1136"/>
    <cellStyle name="Standard 3 5 4" xfId="1137"/>
    <cellStyle name="Standard 3 6" xfId="1138"/>
    <cellStyle name="Standard 3 6 2" xfId="1139"/>
    <cellStyle name="Standard 3 6 2 2" xfId="1140"/>
    <cellStyle name="Standard 3 6 2 3" xfId="1141"/>
    <cellStyle name="Standard 3 6 3" xfId="1142"/>
    <cellStyle name="Standard 3 6 4" xfId="1143"/>
    <cellStyle name="Standard 3 7" xfId="1144"/>
    <cellStyle name="Standard 3 7 2" xfId="1145"/>
    <cellStyle name="Standard 3 7 3" xfId="1146"/>
    <cellStyle name="Standard 3 8" xfId="1147"/>
    <cellStyle name="Standard 3 8 2" xfId="1148"/>
    <cellStyle name="Standard 3 8 3" xfId="1149"/>
    <cellStyle name="Standard 3 9" xfId="1150"/>
    <cellStyle name="Standard 3_Anmerkungen" xfId="1151"/>
    <cellStyle name="Standard 4" xfId="11"/>
    <cellStyle name="Standard 4 2" xfId="32"/>
    <cellStyle name="Standard 4 2 2" xfId="1153"/>
    <cellStyle name="Standard 4 3" xfId="1152"/>
    <cellStyle name="Standard 5" xfId="7"/>
    <cellStyle name="Standard 5 2" xfId="1155"/>
    <cellStyle name="Standard 5 2 2" xfId="1156"/>
    <cellStyle name="Standard 5 3" xfId="1157"/>
    <cellStyle name="Standard 5 4" xfId="1154"/>
    <cellStyle name="Standard 5_Anmerkungen" xfId="1158"/>
    <cellStyle name="Standard 6" xfId="1159"/>
    <cellStyle name="Standard 6 2" xfId="1160"/>
    <cellStyle name="Standard 6 2 10" xfId="1161"/>
    <cellStyle name="Standard 6 2 11" xfId="1162"/>
    <cellStyle name="Standard 6 2 2" xfId="1163"/>
    <cellStyle name="Standard 6 2 2 10" xfId="1164"/>
    <cellStyle name="Standard 6 2 2 2" xfId="1165"/>
    <cellStyle name="Standard 6 2 2 2 2" xfId="1166"/>
    <cellStyle name="Standard 6 2 2 2 2 2" xfId="1167"/>
    <cellStyle name="Standard 6 2 2 2 2 2 2" xfId="1168"/>
    <cellStyle name="Standard 6 2 2 2 2 2 2 2" xfId="1169"/>
    <cellStyle name="Standard 6 2 2 2 2 2 2 3" xfId="1170"/>
    <cellStyle name="Standard 6 2 2 2 2 2 3" xfId="1171"/>
    <cellStyle name="Standard 6 2 2 2 2 2 4" xfId="1172"/>
    <cellStyle name="Standard 6 2 2 2 2 3" xfId="1173"/>
    <cellStyle name="Standard 6 2 2 2 2 3 2" xfId="1174"/>
    <cellStyle name="Standard 6 2 2 2 2 3 2 2" xfId="1175"/>
    <cellStyle name="Standard 6 2 2 2 2 3 2 3" xfId="1176"/>
    <cellStyle name="Standard 6 2 2 2 2 3 3" xfId="1177"/>
    <cellStyle name="Standard 6 2 2 2 2 3 4" xfId="1178"/>
    <cellStyle name="Standard 6 2 2 2 2 4" xfId="1179"/>
    <cellStyle name="Standard 6 2 2 2 2 4 2" xfId="1180"/>
    <cellStyle name="Standard 6 2 2 2 2 4 3" xfId="1181"/>
    <cellStyle name="Standard 6 2 2 2 2 5" xfId="1182"/>
    <cellStyle name="Standard 6 2 2 2 2 6" xfId="1183"/>
    <cellStyle name="Standard 6 2 2 2 3" xfId="1184"/>
    <cellStyle name="Standard 6 2 2 2 3 2" xfId="1185"/>
    <cellStyle name="Standard 6 2 2 2 3 2 2" xfId="1186"/>
    <cellStyle name="Standard 6 2 2 2 3 2 3" xfId="1187"/>
    <cellStyle name="Standard 6 2 2 2 3 3" xfId="1188"/>
    <cellStyle name="Standard 6 2 2 2 3 4" xfId="1189"/>
    <cellStyle name="Standard 6 2 2 2 4" xfId="1190"/>
    <cellStyle name="Standard 6 2 2 2 4 2" xfId="1191"/>
    <cellStyle name="Standard 6 2 2 2 4 2 2" xfId="1192"/>
    <cellStyle name="Standard 6 2 2 2 4 2 3" xfId="1193"/>
    <cellStyle name="Standard 6 2 2 2 4 3" xfId="1194"/>
    <cellStyle name="Standard 6 2 2 2 4 4" xfId="1195"/>
    <cellStyle name="Standard 6 2 2 2 5" xfId="1196"/>
    <cellStyle name="Standard 6 2 2 2 5 2" xfId="1197"/>
    <cellStyle name="Standard 6 2 2 2 5 3" xfId="1198"/>
    <cellStyle name="Standard 6 2 2 2 6" xfId="1199"/>
    <cellStyle name="Standard 6 2 2 2 7" xfId="1200"/>
    <cellStyle name="Standard 6 2 2 3" xfId="1201"/>
    <cellStyle name="Standard 6 2 2 3 2" xfId="1202"/>
    <cellStyle name="Standard 6 2 2 3 2 2" xfId="1203"/>
    <cellStyle name="Standard 6 2 2 3 2 2 2" xfId="1204"/>
    <cellStyle name="Standard 6 2 2 3 2 2 3" xfId="1205"/>
    <cellStyle name="Standard 6 2 2 3 2 3" xfId="1206"/>
    <cellStyle name="Standard 6 2 2 3 2 4" xfId="1207"/>
    <cellStyle name="Standard 6 2 2 3 3" xfId="1208"/>
    <cellStyle name="Standard 6 2 2 3 3 2" xfId="1209"/>
    <cellStyle name="Standard 6 2 2 3 3 2 2" xfId="1210"/>
    <cellStyle name="Standard 6 2 2 3 3 2 3" xfId="1211"/>
    <cellStyle name="Standard 6 2 2 3 3 3" xfId="1212"/>
    <cellStyle name="Standard 6 2 2 3 3 4" xfId="1213"/>
    <cellStyle name="Standard 6 2 2 3 4" xfId="1214"/>
    <cellStyle name="Standard 6 2 2 3 4 2" xfId="1215"/>
    <cellStyle name="Standard 6 2 2 3 4 3" xfId="1216"/>
    <cellStyle name="Standard 6 2 2 3 5" xfId="1217"/>
    <cellStyle name="Standard 6 2 2 3 6" xfId="1218"/>
    <cellStyle name="Standard 6 2 2 4" xfId="1219"/>
    <cellStyle name="Standard 6 2 2 4 2" xfId="1220"/>
    <cellStyle name="Standard 6 2 2 4 2 2" xfId="1221"/>
    <cellStyle name="Standard 6 2 2 4 2 2 2" xfId="1222"/>
    <cellStyle name="Standard 6 2 2 4 2 2 3" xfId="1223"/>
    <cellStyle name="Standard 6 2 2 4 2 3" xfId="1224"/>
    <cellStyle name="Standard 6 2 2 4 2 4" xfId="1225"/>
    <cellStyle name="Standard 6 2 2 4 3" xfId="1226"/>
    <cellStyle name="Standard 6 2 2 4 3 2" xfId="1227"/>
    <cellStyle name="Standard 6 2 2 4 3 2 2" xfId="1228"/>
    <cellStyle name="Standard 6 2 2 4 3 2 3" xfId="1229"/>
    <cellStyle name="Standard 6 2 2 4 3 3" xfId="1230"/>
    <cellStyle name="Standard 6 2 2 4 3 4" xfId="1231"/>
    <cellStyle name="Standard 6 2 2 4 4" xfId="1232"/>
    <cellStyle name="Standard 6 2 2 4 4 2" xfId="1233"/>
    <cellStyle name="Standard 6 2 2 4 4 3" xfId="1234"/>
    <cellStyle name="Standard 6 2 2 4 5" xfId="1235"/>
    <cellStyle name="Standard 6 2 2 4 6" xfId="1236"/>
    <cellStyle name="Standard 6 2 2 5" xfId="1237"/>
    <cellStyle name="Standard 6 2 2 5 2" xfId="1238"/>
    <cellStyle name="Standard 6 2 2 5 2 2" xfId="1239"/>
    <cellStyle name="Standard 6 2 2 5 2 3" xfId="1240"/>
    <cellStyle name="Standard 6 2 2 5 3" xfId="1241"/>
    <cellStyle name="Standard 6 2 2 5 4" xfId="1242"/>
    <cellStyle name="Standard 6 2 2 6" xfId="1243"/>
    <cellStyle name="Standard 6 2 2 6 2" xfId="1244"/>
    <cellStyle name="Standard 6 2 2 6 2 2" xfId="1245"/>
    <cellStyle name="Standard 6 2 2 6 2 3" xfId="1246"/>
    <cellStyle name="Standard 6 2 2 6 3" xfId="1247"/>
    <cellStyle name="Standard 6 2 2 6 4" xfId="1248"/>
    <cellStyle name="Standard 6 2 2 7" xfId="1249"/>
    <cellStyle name="Standard 6 2 2 7 2" xfId="1250"/>
    <cellStyle name="Standard 6 2 2 7 3" xfId="1251"/>
    <cellStyle name="Standard 6 2 2 8" xfId="1252"/>
    <cellStyle name="Standard 6 2 2 8 2" xfId="1253"/>
    <cellStyle name="Standard 6 2 2 8 3" xfId="1254"/>
    <cellStyle name="Standard 6 2 2 9" xfId="1255"/>
    <cellStyle name="Standard 6 2 3" xfId="1256"/>
    <cellStyle name="Standard 6 2 3 2" xfId="1257"/>
    <cellStyle name="Standard 6 2 3 2 2" xfId="1258"/>
    <cellStyle name="Standard 6 2 3 2 2 2" xfId="1259"/>
    <cellStyle name="Standard 6 2 3 2 2 2 2" xfId="1260"/>
    <cellStyle name="Standard 6 2 3 2 2 2 3" xfId="1261"/>
    <cellStyle name="Standard 6 2 3 2 2 3" xfId="1262"/>
    <cellStyle name="Standard 6 2 3 2 2 4" xfId="1263"/>
    <cellStyle name="Standard 6 2 3 2 3" xfId="1264"/>
    <cellStyle name="Standard 6 2 3 2 3 2" xfId="1265"/>
    <cellStyle name="Standard 6 2 3 2 3 2 2" xfId="1266"/>
    <cellStyle name="Standard 6 2 3 2 3 2 3" xfId="1267"/>
    <cellStyle name="Standard 6 2 3 2 3 3" xfId="1268"/>
    <cellStyle name="Standard 6 2 3 2 3 4" xfId="1269"/>
    <cellStyle name="Standard 6 2 3 2 4" xfId="1270"/>
    <cellStyle name="Standard 6 2 3 2 4 2" xfId="1271"/>
    <cellStyle name="Standard 6 2 3 2 4 3" xfId="1272"/>
    <cellStyle name="Standard 6 2 3 2 5" xfId="1273"/>
    <cellStyle name="Standard 6 2 3 2 6" xfId="1274"/>
    <cellStyle name="Standard 6 2 3 3" xfId="1275"/>
    <cellStyle name="Standard 6 2 3 3 2" xfId="1276"/>
    <cellStyle name="Standard 6 2 3 3 2 2" xfId="1277"/>
    <cellStyle name="Standard 6 2 3 3 2 3" xfId="1278"/>
    <cellStyle name="Standard 6 2 3 3 3" xfId="1279"/>
    <cellStyle name="Standard 6 2 3 3 4" xfId="1280"/>
    <cellStyle name="Standard 6 2 3 4" xfId="1281"/>
    <cellStyle name="Standard 6 2 3 4 2" xfId="1282"/>
    <cellStyle name="Standard 6 2 3 4 2 2" xfId="1283"/>
    <cellStyle name="Standard 6 2 3 4 2 3" xfId="1284"/>
    <cellStyle name="Standard 6 2 3 4 3" xfId="1285"/>
    <cellStyle name="Standard 6 2 3 4 4" xfId="1286"/>
    <cellStyle name="Standard 6 2 3 5" xfId="1287"/>
    <cellStyle name="Standard 6 2 3 5 2" xfId="1288"/>
    <cellStyle name="Standard 6 2 3 5 3" xfId="1289"/>
    <cellStyle name="Standard 6 2 3 6" xfId="1290"/>
    <cellStyle name="Standard 6 2 3 6 2" xfId="1291"/>
    <cellStyle name="Standard 6 2 3 6 3" xfId="1292"/>
    <cellStyle name="Standard 6 2 3 7" xfId="1293"/>
    <cellStyle name="Standard 6 2 3 8" xfId="1294"/>
    <cellStyle name="Standard 6 2 4" xfId="1295"/>
    <cellStyle name="Standard 6 2 4 2" xfId="1296"/>
    <cellStyle name="Standard 6 2 4 2 2" xfId="1297"/>
    <cellStyle name="Standard 6 2 4 2 2 2" xfId="1298"/>
    <cellStyle name="Standard 6 2 4 2 2 3" xfId="1299"/>
    <cellStyle name="Standard 6 2 4 2 3" xfId="1300"/>
    <cellStyle name="Standard 6 2 4 2 4" xfId="1301"/>
    <cellStyle name="Standard 6 2 4 3" xfId="1302"/>
    <cellStyle name="Standard 6 2 4 3 2" xfId="1303"/>
    <cellStyle name="Standard 6 2 4 3 2 2" xfId="1304"/>
    <cellStyle name="Standard 6 2 4 3 2 3" xfId="1305"/>
    <cellStyle name="Standard 6 2 4 3 3" xfId="1306"/>
    <cellStyle name="Standard 6 2 4 3 4" xfId="1307"/>
    <cellStyle name="Standard 6 2 4 4" xfId="1308"/>
    <cellStyle name="Standard 6 2 4 4 2" xfId="1309"/>
    <cellStyle name="Standard 6 2 4 4 3" xfId="1310"/>
    <cellStyle name="Standard 6 2 4 5" xfId="1311"/>
    <cellStyle name="Standard 6 2 4 6" xfId="1312"/>
    <cellStyle name="Standard 6 2 5" xfId="1313"/>
    <cellStyle name="Standard 6 2 5 2" xfId="1314"/>
    <cellStyle name="Standard 6 2 5 2 2" xfId="1315"/>
    <cellStyle name="Standard 6 2 5 2 2 2" xfId="1316"/>
    <cellStyle name="Standard 6 2 5 2 2 3" xfId="1317"/>
    <cellStyle name="Standard 6 2 5 2 3" xfId="1318"/>
    <cellStyle name="Standard 6 2 5 2 4" xfId="1319"/>
    <cellStyle name="Standard 6 2 5 3" xfId="1320"/>
    <cellStyle name="Standard 6 2 5 3 2" xfId="1321"/>
    <cellStyle name="Standard 6 2 5 3 2 2" xfId="1322"/>
    <cellStyle name="Standard 6 2 5 3 2 3" xfId="1323"/>
    <cellStyle name="Standard 6 2 5 3 3" xfId="1324"/>
    <cellStyle name="Standard 6 2 5 3 4" xfId="1325"/>
    <cellStyle name="Standard 6 2 5 4" xfId="1326"/>
    <cellStyle name="Standard 6 2 5 4 2" xfId="1327"/>
    <cellStyle name="Standard 6 2 5 4 3" xfId="1328"/>
    <cellStyle name="Standard 6 2 5 5" xfId="1329"/>
    <cellStyle name="Standard 6 2 5 6" xfId="1330"/>
    <cellStyle name="Standard 6 2 6" xfId="1331"/>
    <cellStyle name="Standard 6 2 6 2" xfId="1332"/>
    <cellStyle name="Standard 6 2 6 2 2" xfId="1333"/>
    <cellStyle name="Standard 6 2 6 2 3" xfId="1334"/>
    <cellStyle name="Standard 6 2 6 3" xfId="1335"/>
    <cellStyle name="Standard 6 2 6 4" xfId="1336"/>
    <cellStyle name="Standard 6 2 7" xfId="1337"/>
    <cellStyle name="Standard 6 2 7 2" xfId="1338"/>
    <cellStyle name="Standard 6 2 7 2 2" xfId="1339"/>
    <cellStyle name="Standard 6 2 7 2 3" xfId="1340"/>
    <cellStyle name="Standard 6 2 7 3" xfId="1341"/>
    <cellStyle name="Standard 6 2 7 4" xfId="1342"/>
    <cellStyle name="Standard 6 2 8" xfId="1343"/>
    <cellStyle name="Standard 6 2 8 2" xfId="1344"/>
    <cellStyle name="Standard 6 2 8 3" xfId="1345"/>
    <cellStyle name="Standard 6 2 9" xfId="1346"/>
    <cellStyle name="Standard 6 2 9 2" xfId="1347"/>
    <cellStyle name="Standard 6 2 9 3" xfId="1348"/>
    <cellStyle name="Standard 6 3" xfId="1349"/>
    <cellStyle name="Standard 6 3 2" xfId="1350"/>
    <cellStyle name="Standard 6 3 2 2" xfId="1351"/>
    <cellStyle name="Standard 6 3 2 2 2" xfId="1352"/>
    <cellStyle name="Standard 6 3 2 2 2 2" xfId="1353"/>
    <cellStyle name="Standard 6 3 2 2 2 3" xfId="1354"/>
    <cellStyle name="Standard 6 3 2 2 3" xfId="1355"/>
    <cellStyle name="Standard 6 3 2 2 4" xfId="1356"/>
    <cellStyle name="Standard 6 3 2 3" xfId="1357"/>
    <cellStyle name="Standard 6 3 2 3 2" xfId="1358"/>
    <cellStyle name="Standard 6 3 2 3 2 2" xfId="1359"/>
    <cellStyle name="Standard 6 3 2 3 2 3" xfId="1360"/>
    <cellStyle name="Standard 6 3 2 3 3" xfId="1361"/>
    <cellStyle name="Standard 6 3 2 3 4" xfId="1362"/>
    <cellStyle name="Standard 6 3 2 4" xfId="1363"/>
    <cellStyle name="Standard 6 3 2 4 2" xfId="1364"/>
    <cellStyle name="Standard 6 3 2 4 3" xfId="1365"/>
    <cellStyle name="Standard 6 3 2 5" xfId="1366"/>
    <cellStyle name="Standard 6 3 2 6" xfId="1367"/>
    <cellStyle name="Standard 6 3 3" xfId="1368"/>
    <cellStyle name="Standard 6 3 3 2" xfId="1369"/>
    <cellStyle name="Standard 6 3 3 3" xfId="1370"/>
    <cellStyle name="Standard 6 3 4" xfId="1371"/>
    <cellStyle name="Standard 6 3_Anmerkungen" xfId="1372"/>
    <cellStyle name="Standard 6 4" xfId="1373"/>
    <cellStyle name="Standard 6 4 2" xfId="1374"/>
    <cellStyle name="Standard 6 4 2 2" xfId="1375"/>
    <cellStyle name="Standard 6 4 2 2 2" xfId="1376"/>
    <cellStyle name="Standard 6 4 2 2 3" xfId="1377"/>
    <cellStyle name="Standard 6 4 2 3" xfId="1378"/>
    <cellStyle name="Standard 6 4 2 4" xfId="1379"/>
    <cellStyle name="Standard 6 4 3" xfId="1380"/>
    <cellStyle name="Standard 6 4 3 2" xfId="1381"/>
    <cellStyle name="Standard 6 4 3 2 2" xfId="1382"/>
    <cellStyle name="Standard 6 4 3 2 3" xfId="1383"/>
    <cellStyle name="Standard 6 4 3 3" xfId="1384"/>
    <cellStyle name="Standard 6 4 3 4" xfId="1385"/>
    <cellStyle name="Standard 6 4 4" xfId="1386"/>
    <cellStyle name="Standard 6 4 4 2" xfId="1387"/>
    <cellStyle name="Standard 6 4 4 3" xfId="1388"/>
    <cellStyle name="Standard 6 4 5" xfId="1389"/>
    <cellStyle name="Standard 6 4 5 2" xfId="1390"/>
    <cellStyle name="Standard 6 4 5 3" xfId="1391"/>
    <cellStyle name="Standard 6 4 6" xfId="1392"/>
    <cellStyle name="Standard 6 4 7" xfId="1393"/>
    <cellStyle name="Standard 6 5" xfId="1394"/>
    <cellStyle name="Standard 6 5 2" xfId="1395"/>
    <cellStyle name="Standard 6 5 3" xfId="1396"/>
    <cellStyle name="Standard 6 6" xfId="1397"/>
    <cellStyle name="Standard 6_Anmerkungen" xfId="1398"/>
    <cellStyle name="Standard 7" xfId="1399"/>
    <cellStyle name="Standard 7 2" xfId="1400"/>
    <cellStyle name="Standard 7 2 2" xfId="1401"/>
    <cellStyle name="Standard 7 3" xfId="1402"/>
    <cellStyle name="Standard 7_Anmerkungen" xfId="1403"/>
    <cellStyle name="Standard 8" xfId="1404"/>
    <cellStyle name="Standard 8 2" xfId="1405"/>
    <cellStyle name="Standard 8 2 2" xfId="1406"/>
    <cellStyle name="Standard 8 3" xfId="1407"/>
    <cellStyle name="Standard 8 3 2" xfId="1408"/>
    <cellStyle name="Standard 8 3 2 2" xfId="1409"/>
    <cellStyle name="Standard 8 3 2 2 2" xfId="1410"/>
    <cellStyle name="Standard 8 3 2 2 2 2" xfId="1411"/>
    <cellStyle name="Standard 8 3 2 2 2 3" xfId="1412"/>
    <cellStyle name="Standard 8 3 2 2 3" xfId="1413"/>
    <cellStyle name="Standard 8 3 2 2 4" xfId="1414"/>
    <cellStyle name="Standard 8 3 2 3" xfId="1415"/>
    <cellStyle name="Standard 8 3 2 3 2" xfId="1416"/>
    <cellStyle name="Standard 8 3 2 3 2 2" xfId="1417"/>
    <cellStyle name="Standard 8 3 2 3 2 3" xfId="1418"/>
    <cellStyle name="Standard 8 3 2 3 3" xfId="1419"/>
    <cellStyle name="Standard 8 3 2 3 4" xfId="1420"/>
    <cellStyle name="Standard 8 3 2 4" xfId="1421"/>
    <cellStyle name="Standard 8 3 2 4 2" xfId="1422"/>
    <cellStyle name="Standard 8 3 2 4 3" xfId="1423"/>
    <cellStyle name="Standard 8 3 2 5" xfId="1424"/>
    <cellStyle name="Standard 8 3 2 6" xfId="1425"/>
    <cellStyle name="Standard 8 3 3" xfId="1426"/>
    <cellStyle name="Standard 8 3 3 2" xfId="1427"/>
    <cellStyle name="Standard 8 3 3 2 2" xfId="1428"/>
    <cellStyle name="Standard 8 3 3 2 2 2" xfId="1429"/>
    <cellStyle name="Standard 8 3 3 2 2 3" xfId="1430"/>
    <cellStyle name="Standard 8 3 3 2 3" xfId="1431"/>
    <cellStyle name="Standard 8 3 3 2 4" xfId="1432"/>
    <cellStyle name="Standard 8 3 3 3" xfId="1433"/>
    <cellStyle name="Standard 8 3 3 3 2" xfId="1434"/>
    <cellStyle name="Standard 8 3 3 3 2 2" xfId="1435"/>
    <cellStyle name="Standard 8 3 3 3 2 3" xfId="1436"/>
    <cellStyle name="Standard 8 3 3 3 3" xfId="1437"/>
    <cellStyle name="Standard 8 3 3 3 4" xfId="1438"/>
    <cellStyle name="Standard 8 3 3 4" xfId="1439"/>
    <cellStyle name="Standard 8 3 3 4 2" xfId="1440"/>
    <cellStyle name="Standard 8 3 3 4 3" xfId="1441"/>
    <cellStyle name="Standard 8 3 3 5" xfId="1442"/>
    <cellStyle name="Standard 8 3 3 6" xfId="1443"/>
    <cellStyle name="Standard 8 3 4" xfId="1444"/>
    <cellStyle name="Standard 8 3 4 2" xfId="1445"/>
    <cellStyle name="Standard 8 3 4 2 2" xfId="1446"/>
    <cellStyle name="Standard 8 3 4 2 3" xfId="1447"/>
    <cellStyle name="Standard 8 3 4 3" xfId="1448"/>
    <cellStyle name="Standard 8 3 4 4" xfId="1449"/>
    <cellStyle name="Standard 8 3 5" xfId="1450"/>
    <cellStyle name="Standard 8 3 5 2" xfId="1451"/>
    <cellStyle name="Standard 8 3 5 2 2" xfId="1452"/>
    <cellStyle name="Standard 8 3 5 2 3" xfId="1453"/>
    <cellStyle name="Standard 8 3 5 3" xfId="1454"/>
    <cellStyle name="Standard 8 3 5 4" xfId="1455"/>
    <cellStyle name="Standard 8 3 6" xfId="1456"/>
    <cellStyle name="Standard 8 3 6 2" xfId="1457"/>
    <cellStyle name="Standard 8 3 6 3" xfId="1458"/>
    <cellStyle name="Standard 8 3 7" xfId="1459"/>
    <cellStyle name="Standard 8 3 7 2" xfId="1460"/>
    <cellStyle name="Standard 8 3 7 3" xfId="1461"/>
    <cellStyle name="Standard 8 3 8" xfId="1462"/>
    <cellStyle name="Standard 8 3 9" xfId="1463"/>
    <cellStyle name="Standard 8 4" xfId="1464"/>
    <cellStyle name="Standard 8 4 2" xfId="1465"/>
    <cellStyle name="Standard 8 4 2 2" xfId="1466"/>
    <cellStyle name="Standard 8 4 2 2 2" xfId="1467"/>
    <cellStyle name="Standard 8 4 2 2 2 2" xfId="1468"/>
    <cellStyle name="Standard 8 4 2 2 2 3" xfId="1469"/>
    <cellStyle name="Standard 8 4 2 2 3" xfId="1470"/>
    <cellStyle name="Standard 8 4 2 2 4" xfId="1471"/>
    <cellStyle name="Standard 8 4 2 3" xfId="1472"/>
    <cellStyle name="Standard 8 4 2 3 2" xfId="1473"/>
    <cellStyle name="Standard 8 4 2 3 2 2" xfId="1474"/>
    <cellStyle name="Standard 8 4 2 3 2 3" xfId="1475"/>
    <cellStyle name="Standard 8 4 2 3 3" xfId="1476"/>
    <cellStyle name="Standard 8 4 2 3 4" xfId="1477"/>
    <cellStyle name="Standard 8 4 2 4" xfId="1478"/>
    <cellStyle name="Standard 8 4 2 4 2" xfId="1479"/>
    <cellStyle name="Standard 8 4 2 4 3" xfId="1480"/>
    <cellStyle name="Standard 8 4 2 5" xfId="1481"/>
    <cellStyle name="Standard 8 4 2 6" xfId="1482"/>
    <cellStyle name="Standard 8 4 3" xfId="1483"/>
    <cellStyle name="Standard 8 4 3 2" xfId="1484"/>
    <cellStyle name="Standard 8 4 3 2 2" xfId="1485"/>
    <cellStyle name="Standard 8 4 3 2 2 2" xfId="1486"/>
    <cellStyle name="Standard 8 4 3 2 2 3" xfId="1487"/>
    <cellStyle name="Standard 8 4 3 2 3" xfId="1488"/>
    <cellStyle name="Standard 8 4 3 2 4" xfId="1489"/>
    <cellStyle name="Standard 8 4 3 3" xfId="1490"/>
    <cellStyle name="Standard 8 4 3 3 2" xfId="1491"/>
    <cellStyle name="Standard 8 4 3 3 2 2" xfId="1492"/>
    <cellStyle name="Standard 8 4 3 3 2 3" xfId="1493"/>
    <cellStyle name="Standard 8 4 3 3 3" xfId="1494"/>
    <cellStyle name="Standard 8 4 3 3 4" xfId="1495"/>
    <cellStyle name="Standard 8 4 3 4" xfId="1496"/>
    <cellStyle name="Standard 8 4 3 4 2" xfId="1497"/>
    <cellStyle name="Standard 8 4 3 4 3" xfId="1498"/>
    <cellStyle name="Standard 8 4 3 5" xfId="1499"/>
    <cellStyle name="Standard 8 4 3 6" xfId="1500"/>
    <cellStyle name="Standard 8 4 4" xfId="1501"/>
    <cellStyle name="Standard 8 4 4 2" xfId="1502"/>
    <cellStyle name="Standard 8 4 4 2 2" xfId="1503"/>
    <cellStyle name="Standard 8 4 4 2 3" xfId="1504"/>
    <cellStyle name="Standard 8 4 4 3" xfId="1505"/>
    <cellStyle name="Standard 8 4 4 4" xfId="1506"/>
    <cellStyle name="Standard 8 4 5" xfId="1507"/>
    <cellStyle name="Standard 8 4 5 2" xfId="1508"/>
    <cellStyle name="Standard 8 4 5 2 2" xfId="1509"/>
    <cellStyle name="Standard 8 4 5 2 3" xfId="1510"/>
    <cellStyle name="Standard 8 4 5 3" xfId="1511"/>
    <cellStyle name="Standard 8 4 5 4" xfId="1512"/>
    <cellStyle name="Standard 8 4 6" xfId="1513"/>
    <cellStyle name="Standard 8 4 6 2" xfId="1514"/>
    <cellStyle name="Standard 8 4 6 3" xfId="1515"/>
    <cellStyle name="Standard 8 4 7" xfId="1516"/>
    <cellStyle name="Standard 8 4 7 2" xfId="1517"/>
    <cellStyle name="Standard 8 4 7 3" xfId="1518"/>
    <cellStyle name="Standard 8 4 8" xfId="1519"/>
    <cellStyle name="Standard 8 4 9" xfId="1520"/>
    <cellStyle name="Standard 8 5" xfId="1521"/>
    <cellStyle name="Standard 8 5 2" xfId="1522"/>
    <cellStyle name="Standard 8 5 2 2" xfId="1523"/>
    <cellStyle name="Standard 8 5 2 2 2" xfId="1524"/>
    <cellStyle name="Standard 8 5 2 2 3" xfId="1525"/>
    <cellStyle name="Standard 8 5 2 3" xfId="1526"/>
    <cellStyle name="Standard 8 5 2 4" xfId="1527"/>
    <cellStyle name="Standard 8 5 3" xfId="1528"/>
    <cellStyle name="Standard 8 5 3 2" xfId="1529"/>
    <cellStyle name="Standard 8 5 3 2 2" xfId="1530"/>
    <cellStyle name="Standard 8 5 3 2 3" xfId="1531"/>
    <cellStyle name="Standard 8 5 3 3" xfId="1532"/>
    <cellStyle name="Standard 8 5 3 4" xfId="1533"/>
    <cellStyle name="Standard 8 5 4" xfId="1534"/>
    <cellStyle name="Standard 8 5 4 2" xfId="1535"/>
    <cellStyle name="Standard 8 5 4 3" xfId="1536"/>
    <cellStyle name="Standard 8 5 5" xfId="1537"/>
    <cellStyle name="Standard 8 5 6" xfId="1538"/>
    <cellStyle name="Standard 8 6" xfId="1539"/>
    <cellStyle name="Standard 8 6 2" xfId="1540"/>
    <cellStyle name="Standard 8 6 2 2" xfId="1541"/>
    <cellStyle name="Standard 8 6 2 2 2" xfId="1542"/>
    <cellStyle name="Standard 8 6 2 2 3" xfId="1543"/>
    <cellStyle name="Standard 8 6 2 3" xfId="1544"/>
    <cellStyle name="Standard 8 6 2 4" xfId="1545"/>
    <cellStyle name="Standard 8 6 3" xfId="1546"/>
    <cellStyle name="Standard 8 6 3 2" xfId="1547"/>
    <cellStyle name="Standard 8 6 3 2 2" xfId="1548"/>
    <cellStyle name="Standard 8 6 3 2 3" xfId="1549"/>
    <cellStyle name="Standard 8 6 3 3" xfId="1550"/>
    <cellStyle name="Standard 8 6 3 4" xfId="1551"/>
    <cellStyle name="Standard 8 6 4" xfId="1552"/>
    <cellStyle name="Standard 8 6 4 2" xfId="1553"/>
    <cellStyle name="Standard 8 6 4 3" xfId="1554"/>
    <cellStyle name="Standard 8 6 5" xfId="1555"/>
    <cellStyle name="Standard 8 6 6" xfId="1556"/>
    <cellStyle name="Standard 8 7" xfId="1557"/>
    <cellStyle name="Standard 8 7 2" xfId="1558"/>
    <cellStyle name="Standard 8 7 2 2" xfId="1559"/>
    <cellStyle name="Standard 8 7 2 2 2" xfId="1560"/>
    <cellStyle name="Standard 8 7 2 2 3" xfId="1561"/>
    <cellStyle name="Standard 8 7 2 3" xfId="1562"/>
    <cellStyle name="Standard 8 7 2 4" xfId="1563"/>
    <cellStyle name="Standard 8 7 3" xfId="1564"/>
    <cellStyle name="Standard 8 7 3 2" xfId="1565"/>
    <cellStyle name="Standard 8 7 3 2 2" xfId="1566"/>
    <cellStyle name="Standard 8 7 3 2 3" xfId="1567"/>
    <cellStyle name="Standard 8 7 3 3" xfId="1568"/>
    <cellStyle name="Standard 8 7 3 4" xfId="1569"/>
    <cellStyle name="Standard 8 7 4" xfId="1570"/>
    <cellStyle name="Standard 8 7 4 2" xfId="1571"/>
    <cellStyle name="Standard 8 7 4 3" xfId="1572"/>
    <cellStyle name="Standard 8 7 5" xfId="1573"/>
    <cellStyle name="Standard 8 7 6" xfId="1574"/>
    <cellStyle name="Standard 8 8" xfId="1575"/>
    <cellStyle name="Standard 8 9" xfId="1576"/>
    <cellStyle name="Standard 8_Anmerkungen" xfId="1577"/>
    <cellStyle name="Standard 9" xfId="1578"/>
    <cellStyle name="Standard 9 2" xfId="1579"/>
    <cellStyle name="Standard 9 3" xfId="1580"/>
    <cellStyle name="Standard 9_Anmerkungen" xfId="1581"/>
    <cellStyle name="Überschrift 1 2" xfId="1582"/>
    <cellStyle name="Überschrift 1 3" xfId="1583"/>
    <cellStyle name="Überschrift 2 2" xfId="1584"/>
    <cellStyle name="Überschrift 2 3" xfId="1585"/>
    <cellStyle name="Überschrift 3 2" xfId="1586"/>
    <cellStyle name="Überschrift 3 3" xfId="1587"/>
    <cellStyle name="Überschrift 4 2" xfId="1588"/>
    <cellStyle name="Überschrift 4 3" xfId="1589"/>
    <cellStyle name="Überschrift 5" xfId="1590"/>
    <cellStyle name="Überschrift 6" xfId="1591"/>
    <cellStyle name="Verknüpfte Zelle 2" xfId="1592"/>
    <cellStyle name="Verknüpfte Zelle 3" xfId="1593"/>
    <cellStyle name="Währung" xfId="1609" builtinId="4"/>
    <cellStyle name="Währung 2" xfId="1594"/>
    <cellStyle name="Währung 3" xfId="1595"/>
    <cellStyle name="Währung 3 2" xfId="1596"/>
    <cellStyle name="Währung 3 3" xfId="1597"/>
    <cellStyle name="Währung 4" xfId="1605"/>
    <cellStyle name="Währung 5" xfId="1608"/>
    <cellStyle name="Warnender Text 2" xfId="1598"/>
    <cellStyle name="Warnender Text 3" xfId="1599"/>
    <cellStyle name="Zelle überprüfen 2" xfId="1600"/>
    <cellStyle name="Zelle überprüfen 3" xfId="1601"/>
  </cellStyles>
  <dxfs count="8">
    <dxf>
      <font>
        <color rgb="FFFF0000"/>
      </font>
    </dxf>
    <dxf>
      <font>
        <color rgb="FFFF0000"/>
      </font>
    </dxf>
    <dxf>
      <font>
        <color theme="0"/>
      </font>
      <fill>
        <patternFill>
          <bgColor theme="0"/>
        </patternFill>
      </fill>
      <border>
        <left/>
        <right/>
        <top/>
        <bottom/>
      </border>
    </dxf>
    <dxf>
      <font>
        <b/>
        <i/>
        <color theme="1" tint="0.24994659260841701"/>
      </font>
    </dxf>
    <dxf>
      <fill>
        <patternFill>
          <bgColor theme="0"/>
        </patternFill>
      </fill>
    </dxf>
    <dxf>
      <fill>
        <patternFill>
          <bgColor theme="6" tint="0.39994506668294322"/>
        </patternFill>
      </fill>
    </dxf>
    <dxf>
      <font>
        <b val="0"/>
        <i val="0"/>
        <color theme="1"/>
      </font>
      <numFmt numFmtId="0" formatCode="General"/>
    </dxf>
    <dxf>
      <font>
        <color theme="0"/>
      </font>
      <fill>
        <patternFill>
          <bgColor theme="0"/>
        </patternFill>
      </fill>
    </dxf>
  </dxfs>
  <tableStyles count="0" defaultTableStyle="TableStyleMedium2" defaultPivotStyle="PivotStyleLight16"/>
  <colors>
    <mruColors>
      <color rgb="FFDDFF7D"/>
      <color rgb="FFCCFF33"/>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67" lockText="1" noThreeD="1"/>
</file>

<file path=xl/ctrlProps/ctrlProp2.xml><?xml version="1.0" encoding="utf-8"?>
<formControlPr xmlns="http://schemas.microsoft.com/office/spreadsheetml/2009/9/main" objectType="CheckBox" fmlaLink="$C$69" lockText="1" noThreeD="1"/>
</file>

<file path=xl/ctrlProps/ctrlProp3.xml><?xml version="1.0" encoding="utf-8"?>
<formControlPr xmlns="http://schemas.microsoft.com/office/spreadsheetml/2009/9/main" objectType="CheckBox" fmlaLink="$F$71" lockText="1" noThreeD="1"/>
</file>

<file path=xl/ctrlProps/ctrlProp4.xml><?xml version="1.0" encoding="utf-8"?>
<formControlPr xmlns="http://schemas.microsoft.com/office/spreadsheetml/2009/9/main" objectType="CheckBox" fmlaLink="$C$85" lockText="1"/>
</file>

<file path=xl/ctrlProps/ctrlProp5.xml><?xml version="1.0" encoding="utf-8"?>
<formControlPr xmlns="http://schemas.microsoft.com/office/spreadsheetml/2009/9/main" objectType="CheckBox" fmlaLink="$F$65" lockText="1" noThreeD="1"/>
</file>

<file path=xl/ctrlProps/ctrlProp6.xml><?xml version="1.0" encoding="utf-8"?>
<formControlPr xmlns="http://schemas.microsoft.com/office/spreadsheetml/2009/9/main" objectType="CheckBox" fmlaLink="$F$73" lockText="1" noThreeD="1"/>
</file>

<file path=xl/ctrlProps/ctrlProp7.xml><?xml version="1.0" encoding="utf-8"?>
<formControlPr xmlns="http://schemas.microsoft.com/office/spreadsheetml/2009/9/main" objectType="CheckBox" fmlaLink="$G$41" lockText="1" noThreeD="1"/>
</file>

<file path=xl/ctrlProps/ctrlProp8.xml><?xml version="1.0" encoding="utf-8"?>
<formControlPr xmlns="http://schemas.microsoft.com/office/spreadsheetml/2009/9/main" objectType="CheckBox" fmlaLink="$C$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1508125</xdr:colOff>
      <xdr:row>72</xdr:row>
      <xdr:rowOff>66673</xdr:rowOff>
    </xdr:from>
    <xdr:to>
      <xdr:col>5</xdr:col>
      <xdr:colOff>2228125</xdr:colOff>
      <xdr:row>72</xdr:row>
      <xdr:rowOff>786673</xdr:rowOff>
    </xdr:to>
    <xdr:sp macro="" textlink="">
      <xdr:nvSpPr>
        <xdr:cNvPr id="29" name="Rechteck 28"/>
        <xdr:cNvSpPr/>
      </xdr:nvSpPr>
      <xdr:spPr>
        <a:xfrm>
          <a:off x="8890000" y="25698448"/>
          <a:ext cx="720000" cy="720000"/>
        </a:xfrm>
        <a:prstGeom prst="rect">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1508125</xdr:colOff>
      <xdr:row>70</xdr:row>
      <xdr:rowOff>47624</xdr:rowOff>
    </xdr:from>
    <xdr:to>
      <xdr:col>5</xdr:col>
      <xdr:colOff>2228125</xdr:colOff>
      <xdr:row>70</xdr:row>
      <xdr:rowOff>767624</xdr:rowOff>
    </xdr:to>
    <xdr:sp macro="" textlink="">
      <xdr:nvSpPr>
        <xdr:cNvPr id="28" name="Rechteck 27"/>
        <xdr:cNvSpPr/>
      </xdr:nvSpPr>
      <xdr:spPr>
        <a:xfrm>
          <a:off x="8890000" y="24669749"/>
          <a:ext cx="720000" cy="720000"/>
        </a:xfrm>
        <a:prstGeom prst="rect">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384175</xdr:colOff>
      <xdr:row>68</xdr:row>
      <xdr:rowOff>95250</xdr:rowOff>
    </xdr:from>
    <xdr:to>
      <xdr:col>2</xdr:col>
      <xdr:colOff>1104175</xdr:colOff>
      <xdr:row>68</xdr:row>
      <xdr:rowOff>815250</xdr:rowOff>
    </xdr:to>
    <xdr:sp macro="" textlink="">
      <xdr:nvSpPr>
        <xdr:cNvPr id="27" name="Rechteck 26"/>
        <xdr:cNvSpPr/>
      </xdr:nvSpPr>
      <xdr:spPr>
        <a:xfrm>
          <a:off x="3298825" y="20193000"/>
          <a:ext cx="720000" cy="720000"/>
        </a:xfrm>
        <a:prstGeom prst="rect">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384175</xdr:colOff>
      <xdr:row>66</xdr:row>
      <xdr:rowOff>95249</xdr:rowOff>
    </xdr:from>
    <xdr:to>
      <xdr:col>2</xdr:col>
      <xdr:colOff>1104175</xdr:colOff>
      <xdr:row>66</xdr:row>
      <xdr:rowOff>815249</xdr:rowOff>
    </xdr:to>
    <xdr:sp macro="" textlink="">
      <xdr:nvSpPr>
        <xdr:cNvPr id="2" name="Rechteck 1"/>
        <xdr:cNvSpPr/>
      </xdr:nvSpPr>
      <xdr:spPr>
        <a:xfrm>
          <a:off x="3298825" y="21507449"/>
          <a:ext cx="720000" cy="720000"/>
        </a:xfrm>
        <a:prstGeom prst="rect">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5</xdr:col>
      <xdr:colOff>1314449</xdr:colOff>
      <xdr:row>2</xdr:row>
      <xdr:rowOff>133350</xdr:rowOff>
    </xdr:from>
    <xdr:to>
      <xdr:col>5</xdr:col>
      <xdr:colOff>3362324</xdr:colOff>
      <xdr:row>4</xdr:row>
      <xdr:rowOff>2</xdr:rowOff>
    </xdr:to>
    <xdr:pic>
      <xdr:nvPicPr>
        <xdr:cNvPr id="8" name="Grafik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96324" y="447675"/>
          <a:ext cx="2047875" cy="163830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628650</xdr:colOff>
          <xdr:row>66</xdr:row>
          <xdr:rowOff>142875</xdr:rowOff>
        </xdr:from>
        <xdr:to>
          <xdr:col>2</xdr:col>
          <xdr:colOff>895350</xdr:colOff>
          <xdr:row>66</xdr:row>
          <xdr:rowOff>781050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68</xdr:row>
          <xdr:rowOff>323850</xdr:rowOff>
        </xdr:from>
        <xdr:to>
          <xdr:col>2</xdr:col>
          <xdr:colOff>904875</xdr:colOff>
          <xdr:row>68</xdr:row>
          <xdr:rowOff>542925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1771650</xdr:colOff>
          <xdr:row>70</xdr:row>
          <xdr:rowOff>180975</xdr:rowOff>
        </xdr:from>
        <xdr:to>
          <xdr:col>5</xdr:col>
          <xdr:colOff>2038350</xdr:colOff>
          <xdr:row>70</xdr:row>
          <xdr:rowOff>638175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84</xdr:row>
          <xdr:rowOff>180975</xdr:rowOff>
        </xdr:from>
        <xdr:to>
          <xdr:col>2</xdr:col>
          <xdr:colOff>1295400</xdr:colOff>
          <xdr:row>84</xdr:row>
          <xdr:rowOff>1914525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solidFill>
              <a:srgbClr val="F2F2F2"/>
            </a:solidFill>
            <a:ln w="12700">
              <a:solidFill>
                <a:srgbClr val="333333" mc:Ignorable="a14" a14:legacySpreadsheetColorIndex="63"/>
              </a:solidFill>
              <a:miter lim="800000"/>
              <a:headEnd/>
              <a:tailEnd/>
            </a:ln>
          </xdr:spPr>
          <xdr:txBody>
            <a:bodyPr vertOverflow="clip" wrap="square" lIns="27432" tIns="27432" rIns="0" bIns="27432" anchor="ctr" upright="1"/>
            <a:lstStyle/>
            <a:p>
              <a:pPr algn="l" rtl="0">
                <a:defRPr sz="1000"/>
              </a:pPr>
              <a:r>
                <a:rPr lang="de-DE" sz="1100" b="0" i="0" u="none" strike="noStrike" baseline="0">
                  <a:solidFill>
                    <a:srgbClr val="000000"/>
                  </a:solidFill>
                  <a:latin typeface="Calibri"/>
                  <a:cs typeface="Calibri"/>
                </a:rPr>
                <a:t> Ja</a:t>
              </a:r>
            </a:p>
          </xdr:txBody>
        </xdr:sp>
        <xdr:clientData/>
      </xdr:twoCellAnchor>
    </mc:Choice>
    <mc:Fallback/>
  </mc:AlternateContent>
  <xdr:twoCellAnchor>
    <xdr:from>
      <xdr:col>4</xdr:col>
      <xdr:colOff>85725</xdr:colOff>
      <xdr:row>38</xdr:row>
      <xdr:rowOff>180975</xdr:rowOff>
    </xdr:from>
    <xdr:to>
      <xdr:col>4</xdr:col>
      <xdr:colOff>342900</xdr:colOff>
      <xdr:row>38</xdr:row>
      <xdr:rowOff>352425</xdr:rowOff>
    </xdr:to>
    <xdr:sp macro="" textlink="">
      <xdr:nvSpPr>
        <xdr:cNvPr id="19" name="Textfeld 18"/>
        <xdr:cNvSpPr txBox="1"/>
      </xdr:nvSpPr>
      <xdr:spPr>
        <a:xfrm>
          <a:off x="6772275" y="11191875"/>
          <a:ext cx="2571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a:p>
      </xdr:txBody>
    </xdr:sp>
    <xdr:clientData/>
  </xdr:twoCellAnchor>
  <xdr:twoCellAnchor>
    <xdr:from>
      <xdr:col>5</xdr:col>
      <xdr:colOff>1514475</xdr:colOff>
      <xdr:row>64</xdr:row>
      <xdr:rowOff>82549</xdr:rowOff>
    </xdr:from>
    <xdr:to>
      <xdr:col>5</xdr:col>
      <xdr:colOff>2234475</xdr:colOff>
      <xdr:row>64</xdr:row>
      <xdr:rowOff>802549</xdr:rowOff>
    </xdr:to>
    <xdr:sp macro="" textlink="">
      <xdr:nvSpPr>
        <xdr:cNvPr id="22" name="Rechteck 21"/>
        <xdr:cNvSpPr/>
      </xdr:nvSpPr>
      <xdr:spPr>
        <a:xfrm>
          <a:off x="8896350" y="21599524"/>
          <a:ext cx="720000" cy="720000"/>
        </a:xfrm>
        <a:prstGeom prst="rect">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5</xdr:col>
          <xdr:colOff>1771650</xdr:colOff>
          <xdr:row>64</xdr:row>
          <xdr:rowOff>133350</xdr:rowOff>
        </xdr:from>
        <xdr:to>
          <xdr:col>5</xdr:col>
          <xdr:colOff>2038350</xdr:colOff>
          <xdr:row>64</xdr:row>
          <xdr:rowOff>771525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1752600</xdr:colOff>
          <xdr:row>72</xdr:row>
          <xdr:rowOff>209550</xdr:rowOff>
        </xdr:from>
        <xdr:to>
          <xdr:col>5</xdr:col>
          <xdr:colOff>2019300</xdr:colOff>
          <xdr:row>72</xdr:row>
          <xdr:rowOff>666750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104775</xdr:colOff>
      <xdr:row>2</xdr:row>
      <xdr:rowOff>209550</xdr:rowOff>
    </xdr:from>
    <xdr:to>
      <xdr:col>2</xdr:col>
      <xdr:colOff>600075</xdr:colOff>
      <xdr:row>3</xdr:row>
      <xdr:rowOff>762000</xdr:rowOff>
    </xdr:to>
    <xdr:pic>
      <xdr:nvPicPr>
        <xdr:cNvPr id="15" name="Grafik 14"/>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4775" y="523875"/>
          <a:ext cx="340995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647700</xdr:colOff>
      <xdr:row>1</xdr:row>
      <xdr:rowOff>228600</xdr:rowOff>
    </xdr:from>
    <xdr:to>
      <xdr:col>5</xdr:col>
      <xdr:colOff>1276350</xdr:colOff>
      <xdr:row>3</xdr:row>
      <xdr:rowOff>800100</xdr:rowOff>
    </xdr:to>
    <xdr:sp macro="" textlink="">
      <xdr:nvSpPr>
        <xdr:cNvPr id="3" name="Rechteck 2"/>
        <xdr:cNvSpPr/>
      </xdr:nvSpPr>
      <xdr:spPr>
        <a:xfrm>
          <a:off x="3781425" y="228600"/>
          <a:ext cx="5429250" cy="1200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500">
              <a:solidFill>
                <a:schemeClr val="tx2"/>
              </a:solidFill>
              <a:latin typeface="Arial Black" panose="020B0A04020102020204" pitchFamily="34" charset="0"/>
            </a:rPr>
            <a:t>Anmeldung von Maßnahmen i.R.d. </a:t>
          </a:r>
        </a:p>
        <a:p>
          <a:pPr algn="ctr"/>
          <a:r>
            <a:rPr lang="de-DE" sz="1500">
              <a:solidFill>
                <a:schemeClr val="tx2"/>
              </a:solidFill>
              <a:latin typeface="Arial Black" panose="020B0A04020102020204" pitchFamily="34" charset="0"/>
            </a:rPr>
            <a:t>Hessenkassegesetzes des Landes</a:t>
          </a:r>
        </a:p>
        <a:p>
          <a:pPr algn="ctr"/>
          <a:r>
            <a:rPr lang="de-DE" sz="1500">
              <a:solidFill>
                <a:schemeClr val="tx2"/>
              </a:solidFill>
              <a:latin typeface="Arial Black" panose="020B0A04020102020204" pitchFamily="34" charset="0"/>
            </a:rPr>
            <a:t>Abteilung III</a:t>
          </a:r>
        </a:p>
      </xdr:txBody>
    </xdr:sp>
    <xdr:clientData/>
  </xdr:twoCellAnchor>
  <mc:AlternateContent xmlns:mc="http://schemas.openxmlformats.org/markup-compatibility/2006">
    <mc:Choice xmlns:a14="http://schemas.microsoft.com/office/drawing/2010/main" Requires="a14">
      <xdr:twoCellAnchor editAs="oneCell">
        <xdr:from>
          <xdr:col>5</xdr:col>
          <xdr:colOff>3028950</xdr:colOff>
          <xdr:row>40</xdr:row>
          <xdr:rowOff>19050</xdr:rowOff>
        </xdr:from>
        <xdr:to>
          <xdr:col>5</xdr:col>
          <xdr:colOff>3295650</xdr:colOff>
          <xdr:row>40</xdr:row>
          <xdr:rowOff>657225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2905124</xdr:colOff>
      <xdr:row>7</xdr:row>
      <xdr:rowOff>180975</xdr:rowOff>
    </xdr:from>
    <xdr:to>
      <xdr:col>5</xdr:col>
      <xdr:colOff>3501299</xdr:colOff>
      <xdr:row>7</xdr:row>
      <xdr:rowOff>542925</xdr:rowOff>
    </xdr:to>
    <xdr:sp macro="" textlink="">
      <xdr:nvSpPr>
        <xdr:cNvPr id="18" name="Rechteck 17"/>
        <xdr:cNvSpPr/>
      </xdr:nvSpPr>
      <xdr:spPr>
        <a:xfrm>
          <a:off x="10286999" y="3857625"/>
          <a:ext cx="596175" cy="361950"/>
        </a:xfrm>
        <a:prstGeom prst="rect">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5</xdr:col>
          <xdr:colOff>2990850</xdr:colOff>
          <xdr:row>7</xdr:row>
          <xdr:rowOff>238125</xdr:rowOff>
        </xdr:from>
        <xdr:to>
          <xdr:col>5</xdr:col>
          <xdr:colOff>3457575</xdr:colOff>
          <xdr:row>7</xdr:row>
          <xdr:rowOff>457200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1100" b="0" i="0" u="none" strike="noStrike" baseline="0">
                  <a:solidFill>
                    <a:srgbClr val="000000"/>
                  </a:solidFill>
                  <a:latin typeface="Calibri"/>
                  <a:cs typeface="Calibri"/>
                </a:rPr>
                <a:t>Ja</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4" tint="0.59999389629810485"/>
  </sheetPr>
  <dimension ref="A1:AA297"/>
  <sheetViews>
    <sheetView tabSelected="1" view="pageBreakPreview" topLeftCell="A2" zoomScaleNormal="100" zoomScaleSheetLayoutView="100" workbookViewId="0">
      <selection activeCell="C9" sqref="C9:D9"/>
    </sheetView>
  </sheetViews>
  <sheetFormatPr baseColWidth="10" defaultColWidth="11.42578125" defaultRowHeight="18"/>
  <cols>
    <col min="1" max="1" width="10" style="74" customWidth="1"/>
    <col min="2" max="2" width="33.7109375" style="74" customWidth="1"/>
    <col min="3" max="3" width="22.85546875" style="74" customWidth="1"/>
    <col min="4" max="4" width="28.42578125" style="74" customWidth="1"/>
    <col min="5" max="5" width="15.7109375" style="74" customWidth="1"/>
    <col min="6" max="6" width="52.5703125" style="74" customWidth="1"/>
    <col min="7" max="7" width="4" style="74" customWidth="1"/>
    <col min="8" max="10" width="11.42578125" style="74"/>
    <col min="11" max="11" width="15.28515625" style="74" hidden="1" customWidth="1"/>
    <col min="12" max="21" width="11.42578125" style="74"/>
    <col min="22" max="22" width="0" style="74" hidden="1" customWidth="1"/>
    <col min="23" max="27" width="11.42578125" style="74" hidden="1" customWidth="1"/>
    <col min="28" max="16384" width="11.42578125" style="74"/>
  </cols>
  <sheetData>
    <row r="1" spans="1:23" ht="24.95" hidden="1" customHeight="1">
      <c r="A1" s="67"/>
      <c r="B1" s="67"/>
      <c r="C1" s="67"/>
      <c r="D1" s="67"/>
      <c r="E1" s="67"/>
      <c r="F1" s="67"/>
      <c r="G1" s="67"/>
      <c r="H1" s="67" t="s">
        <v>589</v>
      </c>
      <c r="I1" s="67"/>
      <c r="J1" s="67"/>
      <c r="K1" s="67"/>
      <c r="L1" s="67"/>
      <c r="M1" s="67"/>
      <c r="N1" s="67"/>
      <c r="O1" s="67"/>
      <c r="P1" s="67"/>
      <c r="Q1" s="67"/>
      <c r="R1" s="67"/>
      <c r="S1" s="67"/>
    </row>
    <row r="2" spans="1:23" ht="24.95" customHeight="1">
      <c r="A2" s="67"/>
      <c r="B2" s="67"/>
      <c r="C2" s="135" t="b">
        <v>0</v>
      </c>
      <c r="D2" s="67"/>
      <c r="E2" s="67"/>
      <c r="F2" s="67"/>
      <c r="G2" s="67"/>
      <c r="H2" s="67"/>
      <c r="I2" s="67"/>
      <c r="J2" s="67"/>
      <c r="K2" s="67"/>
      <c r="L2" s="67"/>
      <c r="M2" s="67"/>
      <c r="N2" s="67"/>
      <c r="O2" s="67"/>
      <c r="P2" s="67"/>
      <c r="Q2" s="67"/>
      <c r="R2" s="67"/>
      <c r="S2" s="67"/>
    </row>
    <row r="3" spans="1:23" ht="24.95" customHeight="1">
      <c r="A3" s="67"/>
      <c r="B3" s="67"/>
      <c r="C3" s="210"/>
      <c r="D3" s="210"/>
      <c r="E3" s="210"/>
      <c r="F3" s="103"/>
      <c r="G3" s="67"/>
      <c r="H3" s="67"/>
      <c r="I3" s="67"/>
      <c r="J3" s="67"/>
      <c r="K3" s="67"/>
      <c r="L3" s="67"/>
      <c r="M3" s="67"/>
      <c r="N3" s="67"/>
      <c r="O3" s="67"/>
      <c r="P3" s="67"/>
      <c r="Q3" s="67"/>
      <c r="R3" s="67"/>
      <c r="S3" s="67"/>
    </row>
    <row r="4" spans="1:23" ht="114.75" customHeight="1">
      <c r="A4" s="67"/>
      <c r="B4" s="67"/>
      <c r="C4" s="210"/>
      <c r="D4" s="210"/>
      <c r="E4" s="210"/>
      <c r="F4" s="103"/>
      <c r="G4" s="67"/>
      <c r="H4" s="67"/>
      <c r="I4" s="67"/>
      <c r="J4" s="67"/>
      <c r="K4" s="67"/>
      <c r="L4" s="67"/>
      <c r="M4" s="67"/>
      <c r="N4" s="67"/>
      <c r="O4" s="67"/>
      <c r="P4" s="67"/>
      <c r="Q4" s="67"/>
      <c r="R4" s="67"/>
      <c r="S4" s="67"/>
    </row>
    <row r="5" spans="1:23" ht="24.75" customHeight="1">
      <c r="A5" s="212" t="s">
        <v>557</v>
      </c>
      <c r="B5" s="212"/>
      <c r="C5" s="78"/>
      <c r="D5" s="78"/>
      <c r="E5" s="78"/>
      <c r="F5" s="132" t="s">
        <v>598</v>
      </c>
      <c r="G5" s="67"/>
      <c r="H5" s="67"/>
      <c r="I5" s="67"/>
      <c r="J5" s="67"/>
      <c r="K5" s="67"/>
      <c r="L5" s="67"/>
      <c r="M5" s="67"/>
      <c r="N5" s="67"/>
      <c r="O5" s="67"/>
      <c r="P5" s="67"/>
      <c r="Q5" s="67"/>
      <c r="R5" s="67"/>
      <c r="S5" s="67"/>
    </row>
    <row r="6" spans="1:23" ht="61.5" customHeight="1">
      <c r="A6" s="211" t="s">
        <v>594</v>
      </c>
      <c r="B6" s="211"/>
      <c r="C6" s="211"/>
      <c r="D6" s="211"/>
      <c r="E6" s="78"/>
      <c r="F6" s="102" t="s">
        <v>555</v>
      </c>
      <c r="G6" s="67"/>
      <c r="H6" s="67"/>
      <c r="I6" s="67"/>
      <c r="J6" s="67"/>
      <c r="K6" s="67"/>
      <c r="L6" s="67"/>
      <c r="M6" s="67"/>
      <c r="N6" s="67"/>
      <c r="O6" s="67"/>
      <c r="P6" s="67"/>
      <c r="Q6" s="67"/>
      <c r="R6" s="67"/>
      <c r="S6" s="67"/>
    </row>
    <row r="7" spans="1:23" ht="66" customHeight="1">
      <c r="A7" s="211"/>
      <c r="B7" s="211"/>
      <c r="C7" s="211"/>
      <c r="D7" s="211"/>
      <c r="E7" s="78"/>
      <c r="F7" s="75" t="str">
        <f>IF(ISERROR(VLOOKUP(C9,Kommunen!A:E,4,FALSE)),"",VLOOKUP(C9,Kommunen!A:E,4,FALSE))</f>
        <v>-</v>
      </c>
      <c r="G7" s="67"/>
      <c r="H7" s="67"/>
      <c r="I7" s="67"/>
      <c r="J7" s="67"/>
      <c r="K7" s="67"/>
      <c r="L7" s="67"/>
      <c r="M7" s="67"/>
      <c r="N7" s="67"/>
      <c r="O7" s="67"/>
      <c r="P7" s="67"/>
      <c r="Q7" s="67"/>
      <c r="R7" s="67"/>
      <c r="S7" s="67"/>
    </row>
    <row r="8" spans="1:23" ht="117" customHeight="1">
      <c r="A8" s="67"/>
      <c r="B8" s="67"/>
      <c r="C8" s="78"/>
      <c r="D8" s="78"/>
      <c r="E8" s="78"/>
      <c r="F8" s="138" t="s">
        <v>591</v>
      </c>
      <c r="G8" s="67"/>
      <c r="H8" s="67"/>
      <c r="I8" s="67"/>
      <c r="J8" s="67"/>
      <c r="K8" s="67"/>
      <c r="L8" s="67"/>
      <c r="M8" s="67"/>
      <c r="N8" s="67"/>
      <c r="O8" s="67"/>
      <c r="P8" s="67"/>
      <c r="Q8" s="67"/>
      <c r="R8" s="67"/>
      <c r="S8" s="67"/>
    </row>
    <row r="9" spans="1:23" ht="35.25" customHeight="1">
      <c r="A9" s="67"/>
      <c r="B9" s="26" t="s">
        <v>451</v>
      </c>
      <c r="C9" s="216" t="s">
        <v>452</v>
      </c>
      <c r="D9" s="217"/>
      <c r="E9" s="23" t="s">
        <v>0</v>
      </c>
      <c r="F9" s="75" t="str">
        <f>IF(ISERROR(VLOOKUP($C$9,Kommunen!$A$1:$C$446,2,FALSE)),"",VLOOKUP($C$9,Kommunen!$A$1:$C$446,2,FALSE))</f>
        <v>-</v>
      </c>
      <c r="G9" s="67"/>
      <c r="H9" s="67"/>
      <c r="I9" s="67"/>
      <c r="J9" s="67"/>
      <c r="K9" s="67"/>
      <c r="L9" s="67"/>
      <c r="M9" s="67"/>
      <c r="N9" s="67"/>
      <c r="O9" s="67"/>
      <c r="P9" s="67"/>
      <c r="Q9" s="67"/>
      <c r="R9" s="67"/>
      <c r="S9" s="67"/>
    </row>
    <row r="10" spans="1:23" ht="9.75" customHeight="1">
      <c r="A10" s="67"/>
      <c r="B10" s="67"/>
      <c r="C10" s="67"/>
      <c r="D10" s="67"/>
      <c r="E10" s="67"/>
      <c r="F10" s="67"/>
      <c r="G10" s="67"/>
      <c r="H10" s="67"/>
      <c r="I10" s="67"/>
      <c r="J10" s="67"/>
      <c r="K10" s="67"/>
      <c r="L10" s="67"/>
      <c r="M10" s="67"/>
      <c r="N10" s="67"/>
      <c r="O10" s="67"/>
      <c r="P10" s="67"/>
      <c r="Q10" s="67"/>
      <c r="R10" s="67"/>
      <c r="S10" s="67"/>
    </row>
    <row r="11" spans="1:23" ht="28.5" customHeight="1">
      <c r="A11" s="67"/>
      <c r="B11" s="26" t="s">
        <v>2</v>
      </c>
      <c r="C11" s="213" t="str">
        <f>IF(ISERROR(VLOOKUP($C$9,Kommunen!$A$1:$C$446,3,FALSE)),"",VLOOKUP($C$9,Kommunen!$A$1:$C$446,3,FALSE))</f>
        <v>-</v>
      </c>
      <c r="D11" s="214"/>
      <c r="E11" s="214"/>
      <c r="F11" s="215"/>
      <c r="G11" s="67"/>
      <c r="H11" s="67"/>
      <c r="I11" s="67"/>
      <c r="J11" s="67"/>
      <c r="K11" s="67"/>
      <c r="L11" s="67"/>
      <c r="M11" s="67"/>
      <c r="N11" s="67"/>
      <c r="O11" s="67"/>
      <c r="P11" s="67"/>
      <c r="Q11" s="67"/>
      <c r="R11" s="67"/>
      <c r="S11" s="67"/>
      <c r="W11" s="76" t="s">
        <v>479</v>
      </c>
    </row>
    <row r="12" spans="1:23" ht="9.75" customHeight="1">
      <c r="A12" s="67"/>
      <c r="B12" s="67"/>
      <c r="C12" s="67"/>
      <c r="D12" s="67"/>
      <c r="E12" s="67"/>
      <c r="F12" s="67"/>
      <c r="G12" s="67"/>
      <c r="H12" s="67"/>
      <c r="I12" s="67"/>
      <c r="J12" s="67"/>
      <c r="K12" s="67"/>
      <c r="L12" s="67"/>
      <c r="M12" s="67"/>
      <c r="N12" s="67"/>
      <c r="O12" s="67"/>
      <c r="P12" s="67"/>
      <c r="Q12" s="67"/>
      <c r="R12" s="67"/>
      <c r="S12" s="67"/>
      <c r="W12" s="17"/>
    </row>
    <row r="13" spans="1:23" ht="24.95" customHeight="1">
      <c r="A13" s="67"/>
      <c r="B13" s="30" t="s">
        <v>446</v>
      </c>
      <c r="C13" s="31"/>
      <c r="D13" s="31"/>
      <c r="E13" s="31"/>
      <c r="F13" s="31"/>
      <c r="G13" s="67"/>
      <c r="H13" s="67"/>
      <c r="I13" s="67"/>
      <c r="J13" s="67"/>
      <c r="K13" s="67"/>
      <c r="L13" s="67"/>
      <c r="M13" s="67"/>
      <c r="N13" s="67"/>
      <c r="O13" s="67"/>
      <c r="P13" s="67"/>
      <c r="Q13" s="67"/>
      <c r="R13" s="67"/>
      <c r="S13" s="67"/>
      <c r="W13" s="17"/>
    </row>
    <row r="14" spans="1:23" ht="9.75" customHeight="1">
      <c r="A14" s="67"/>
      <c r="B14" s="30"/>
      <c r="C14" s="31"/>
      <c r="D14" s="31"/>
      <c r="E14" s="31"/>
      <c r="F14" s="31"/>
      <c r="G14" s="67"/>
      <c r="H14" s="67"/>
      <c r="I14" s="67"/>
      <c r="J14" s="67"/>
      <c r="K14" s="67"/>
      <c r="L14" s="67"/>
      <c r="M14" s="67"/>
      <c r="N14" s="67"/>
      <c r="O14" s="67"/>
      <c r="P14" s="67"/>
      <c r="Q14" s="67"/>
      <c r="R14" s="67"/>
      <c r="S14" s="67"/>
      <c r="W14" s="17"/>
    </row>
    <row r="15" spans="1:23" ht="28.5" customHeight="1">
      <c r="A15" s="67"/>
      <c r="B15" s="26" t="s">
        <v>447</v>
      </c>
      <c r="C15" s="184"/>
      <c r="D15" s="185"/>
      <c r="E15" s="185"/>
      <c r="F15" s="186"/>
      <c r="G15" s="67"/>
      <c r="H15" s="67"/>
      <c r="I15" s="67"/>
      <c r="J15" s="67"/>
      <c r="K15" s="67"/>
      <c r="L15" s="67"/>
      <c r="M15" s="67"/>
      <c r="N15" s="67"/>
      <c r="O15" s="67"/>
      <c r="P15" s="67"/>
      <c r="Q15" s="67"/>
      <c r="R15" s="67"/>
      <c r="S15" s="67"/>
      <c r="W15" s="17"/>
    </row>
    <row r="16" spans="1:23" ht="9.75" customHeight="1">
      <c r="A16" s="67"/>
      <c r="B16" s="26"/>
      <c r="C16" s="32"/>
      <c r="D16" s="16"/>
      <c r="E16" s="16"/>
      <c r="F16" s="16"/>
      <c r="G16" s="67"/>
      <c r="H16" s="67"/>
      <c r="I16" s="67"/>
      <c r="J16" s="67"/>
      <c r="K16" s="67"/>
      <c r="L16" s="67"/>
      <c r="M16" s="67"/>
      <c r="N16" s="67"/>
      <c r="O16" s="67"/>
      <c r="P16" s="67"/>
      <c r="Q16" s="67"/>
      <c r="R16" s="67"/>
      <c r="S16" s="67"/>
      <c r="W16" s="17"/>
    </row>
    <row r="17" spans="1:23" ht="28.5" customHeight="1">
      <c r="A17" s="67"/>
      <c r="B17" s="26" t="s">
        <v>448</v>
      </c>
      <c r="C17" s="184"/>
      <c r="D17" s="185"/>
      <c r="E17" s="185"/>
      <c r="F17" s="186"/>
      <c r="G17" s="67"/>
      <c r="H17" s="67"/>
      <c r="I17" s="67"/>
      <c r="J17" s="67"/>
      <c r="K17" s="67"/>
      <c r="L17" s="67"/>
      <c r="M17" s="67"/>
      <c r="N17" s="67"/>
      <c r="O17" s="67"/>
      <c r="P17" s="67"/>
      <c r="Q17" s="67"/>
      <c r="R17" s="67"/>
      <c r="S17" s="67"/>
      <c r="W17" s="17"/>
    </row>
    <row r="18" spans="1:23" ht="9.75" customHeight="1">
      <c r="A18" s="67"/>
      <c r="B18" s="26"/>
      <c r="C18" s="32"/>
      <c r="D18" s="16"/>
      <c r="E18" s="16"/>
      <c r="F18" s="16"/>
      <c r="G18" s="67"/>
      <c r="H18" s="67"/>
      <c r="I18" s="67"/>
      <c r="J18" s="67"/>
      <c r="K18" s="67"/>
      <c r="L18" s="67"/>
      <c r="M18" s="67"/>
      <c r="N18" s="67"/>
      <c r="O18" s="67"/>
      <c r="P18" s="67"/>
      <c r="Q18" s="67"/>
      <c r="R18" s="67"/>
      <c r="S18" s="67"/>
      <c r="W18" s="17"/>
    </row>
    <row r="19" spans="1:23" ht="28.5" customHeight="1">
      <c r="A19" s="67"/>
      <c r="B19" s="26" t="s">
        <v>449</v>
      </c>
      <c r="C19" s="184"/>
      <c r="D19" s="185"/>
      <c r="E19" s="185"/>
      <c r="F19" s="186"/>
      <c r="G19" s="67"/>
      <c r="H19" s="67"/>
      <c r="I19" s="67"/>
      <c r="J19" s="67"/>
      <c r="K19" s="67"/>
      <c r="L19" s="67"/>
      <c r="M19" s="67"/>
      <c r="N19" s="67"/>
      <c r="O19" s="67"/>
      <c r="P19" s="67"/>
      <c r="Q19" s="67"/>
      <c r="R19" s="67"/>
      <c r="S19" s="67"/>
      <c r="W19" s="17"/>
    </row>
    <row r="20" spans="1:23" ht="9.75" customHeight="1">
      <c r="A20" s="67"/>
      <c r="B20" s="26"/>
      <c r="C20" s="32"/>
      <c r="D20" s="16"/>
      <c r="E20" s="16"/>
      <c r="F20" s="16"/>
      <c r="G20" s="67"/>
      <c r="H20" s="67"/>
      <c r="I20" s="67"/>
      <c r="J20" s="67"/>
      <c r="K20" s="67"/>
      <c r="L20" s="67"/>
      <c r="M20" s="67"/>
      <c r="N20" s="67"/>
      <c r="O20" s="67"/>
      <c r="P20" s="67"/>
      <c r="Q20" s="67"/>
      <c r="R20" s="67"/>
      <c r="S20" s="67"/>
      <c r="W20" s="17"/>
    </row>
    <row r="21" spans="1:23" ht="28.5" customHeight="1">
      <c r="A21" s="67"/>
      <c r="B21" s="26" t="s">
        <v>450</v>
      </c>
      <c r="C21" s="207"/>
      <c r="D21" s="208"/>
      <c r="E21" s="208"/>
      <c r="F21" s="209"/>
      <c r="G21" s="67"/>
      <c r="H21" s="67"/>
      <c r="I21" s="67"/>
      <c r="J21" s="67"/>
      <c r="K21" s="67"/>
      <c r="L21" s="67"/>
      <c r="M21" s="67"/>
      <c r="N21" s="67"/>
      <c r="O21" s="67"/>
      <c r="P21" s="67"/>
      <c r="Q21" s="67"/>
      <c r="R21" s="67"/>
      <c r="S21" s="67"/>
      <c r="W21" s="17"/>
    </row>
    <row r="22" spans="1:23" ht="9.75" customHeight="1">
      <c r="A22" s="67"/>
      <c r="B22" s="67"/>
      <c r="C22" s="67"/>
      <c r="D22" s="67"/>
      <c r="E22" s="67"/>
      <c r="F22" s="67"/>
      <c r="G22" s="67"/>
      <c r="H22" s="67"/>
      <c r="I22" s="67"/>
      <c r="J22" s="67"/>
      <c r="K22" s="67"/>
      <c r="L22" s="67"/>
      <c r="M22" s="67"/>
      <c r="N22" s="67"/>
      <c r="O22" s="67"/>
      <c r="P22" s="67"/>
      <c r="Q22" s="67"/>
      <c r="R22" s="67"/>
      <c r="S22" s="67"/>
      <c r="W22" s="17"/>
    </row>
    <row r="23" spans="1:23" ht="28.5" customHeight="1">
      <c r="A23" s="67"/>
      <c r="B23" s="26" t="s">
        <v>481</v>
      </c>
      <c r="C23" s="184" t="s">
        <v>590</v>
      </c>
      <c r="D23" s="185"/>
      <c r="E23" s="185"/>
      <c r="F23" s="186"/>
      <c r="G23" s="67"/>
      <c r="H23" s="67">
        <f>IF(C23=H1,1,0)</f>
        <v>1</v>
      </c>
      <c r="I23" s="67"/>
      <c r="J23" s="67"/>
      <c r="K23" s="67"/>
      <c r="L23" s="67"/>
      <c r="M23" s="67"/>
      <c r="N23" s="67"/>
      <c r="O23" s="67"/>
      <c r="P23" s="67"/>
      <c r="Q23" s="67"/>
      <c r="R23" s="67"/>
      <c r="S23" s="67"/>
      <c r="W23" s="17"/>
    </row>
    <row r="24" spans="1:23" ht="9.75" customHeight="1">
      <c r="A24" s="67"/>
      <c r="B24" s="67"/>
      <c r="C24" s="67"/>
      <c r="D24" s="67"/>
      <c r="E24" s="67"/>
      <c r="F24" s="67"/>
      <c r="G24" s="67"/>
      <c r="H24" s="67"/>
      <c r="I24" s="67"/>
      <c r="J24" s="67"/>
      <c r="K24" s="67"/>
      <c r="L24" s="67"/>
      <c r="M24" s="67"/>
      <c r="N24" s="67"/>
      <c r="O24" s="67"/>
      <c r="P24" s="67"/>
      <c r="Q24" s="67"/>
      <c r="R24" s="67"/>
      <c r="S24" s="67"/>
      <c r="W24" s="17"/>
    </row>
    <row r="25" spans="1:23" ht="6.75" customHeight="1">
      <c r="A25" s="33"/>
      <c r="B25" s="33"/>
      <c r="C25" s="33"/>
      <c r="D25" s="33"/>
      <c r="E25" s="33"/>
      <c r="F25" s="33"/>
      <c r="G25" s="33"/>
      <c r="H25" s="67"/>
      <c r="I25" s="67"/>
      <c r="J25" s="67"/>
      <c r="K25" s="67"/>
      <c r="L25" s="67"/>
      <c r="M25" s="67"/>
      <c r="N25" s="67"/>
      <c r="O25" s="67"/>
      <c r="P25" s="67"/>
      <c r="Q25" s="67"/>
      <c r="R25" s="67"/>
      <c r="S25" s="67"/>
      <c r="W25" s="17"/>
    </row>
    <row r="26" spans="1:23" ht="9.75" customHeight="1">
      <c r="A26" s="67"/>
      <c r="B26" s="34"/>
      <c r="C26" s="35"/>
      <c r="D26" s="36"/>
      <c r="E26" s="36"/>
      <c r="F26" s="67"/>
      <c r="G26" s="67"/>
      <c r="H26" s="67"/>
      <c r="I26" s="67"/>
      <c r="J26" s="67"/>
      <c r="K26" s="67"/>
      <c r="L26" s="67"/>
      <c r="M26" s="67"/>
      <c r="N26" s="67"/>
      <c r="O26" s="67"/>
      <c r="P26" s="67"/>
      <c r="Q26" s="67"/>
      <c r="R26" s="67"/>
      <c r="S26" s="67"/>
      <c r="W26" s="17"/>
    </row>
    <row r="27" spans="1:23" ht="36" customHeight="1">
      <c r="A27" s="67"/>
      <c r="B27" s="183" t="s">
        <v>482</v>
      </c>
      <c r="C27" s="183"/>
      <c r="D27" s="36"/>
      <c r="E27" s="36"/>
      <c r="F27" s="67"/>
      <c r="G27" s="67"/>
      <c r="H27" s="67"/>
      <c r="I27" s="67"/>
      <c r="J27" s="67"/>
      <c r="K27" s="67"/>
      <c r="L27" s="67"/>
      <c r="M27" s="67"/>
      <c r="N27" s="67"/>
      <c r="O27" s="67"/>
      <c r="P27" s="67"/>
      <c r="Q27" s="67"/>
      <c r="R27" s="67"/>
      <c r="S27" s="67"/>
      <c r="W27" s="17"/>
    </row>
    <row r="28" spans="1:23" ht="29.25" customHeight="1">
      <c r="A28" s="67"/>
      <c r="B28" s="26" t="s">
        <v>483</v>
      </c>
      <c r="C28" s="184" t="s">
        <v>486</v>
      </c>
      <c r="D28" s="185"/>
      <c r="E28" s="185"/>
      <c r="F28" s="186"/>
      <c r="G28" s="67"/>
      <c r="H28" s="67"/>
      <c r="I28" s="67"/>
      <c r="J28" s="67"/>
      <c r="K28" s="67"/>
      <c r="L28" s="67"/>
      <c r="M28" s="67"/>
      <c r="N28" s="67"/>
      <c r="O28" s="67"/>
      <c r="P28" s="67"/>
      <c r="Q28" s="67"/>
      <c r="R28" s="67"/>
      <c r="S28" s="67"/>
      <c r="W28" s="17"/>
    </row>
    <row r="29" spans="1:23" ht="9.75" customHeight="1">
      <c r="A29" s="67"/>
      <c r="B29" s="26"/>
      <c r="C29" s="20"/>
      <c r="D29" s="16"/>
      <c r="E29" s="37"/>
      <c r="F29" s="67"/>
      <c r="G29" s="67"/>
      <c r="H29" s="67"/>
      <c r="I29" s="67"/>
      <c r="J29" s="67"/>
      <c r="K29" s="67"/>
      <c r="L29" s="67"/>
      <c r="M29" s="67"/>
      <c r="N29" s="67"/>
      <c r="O29" s="67"/>
      <c r="P29" s="67"/>
      <c r="Q29" s="67"/>
      <c r="R29" s="67"/>
      <c r="S29" s="67"/>
      <c r="W29" s="17"/>
    </row>
    <row r="30" spans="1:23" ht="109.5" customHeight="1">
      <c r="A30" s="67"/>
      <c r="B30" s="38" t="str">
        <f>IF(Auswahl!$D$1="IK","Gläubiger-kreiditinstitut inkl. Darlehensnummer und Ansprechpartner ","Kurzbeschreibung der Maßnahme")</f>
        <v>Kurzbeschreibung der Maßnahme</v>
      </c>
      <c r="C30" s="192"/>
      <c r="D30" s="193"/>
      <c r="E30" s="193"/>
      <c r="F30" s="194"/>
      <c r="G30" s="67"/>
      <c r="H30" s="67"/>
      <c r="I30" s="67"/>
      <c r="J30" s="67"/>
      <c r="K30" s="67"/>
      <c r="L30" s="67"/>
      <c r="M30" s="67"/>
      <c r="N30" s="67"/>
      <c r="O30" s="67"/>
      <c r="P30" s="67"/>
      <c r="Q30" s="67"/>
      <c r="R30" s="67"/>
      <c r="S30" s="67"/>
      <c r="W30" s="17"/>
    </row>
    <row r="31" spans="1:23">
      <c r="A31" s="67"/>
      <c r="B31" s="26"/>
      <c r="C31" s="190">
        <f>IF(LEN(C30)&gt;255,LEN(C30)&amp;" Zu viele Zeichen. Bitte kürzen!",LEN(C30))</f>
        <v>0</v>
      </c>
      <c r="D31" s="190"/>
      <c r="E31" s="190"/>
      <c r="F31" s="121" t="s">
        <v>484</v>
      </c>
      <c r="G31" s="67"/>
      <c r="H31" s="67"/>
      <c r="I31" s="67"/>
      <c r="J31" s="67"/>
      <c r="K31" s="67"/>
      <c r="L31" s="67"/>
      <c r="M31" s="67"/>
      <c r="N31" s="67"/>
      <c r="O31" s="67"/>
      <c r="P31" s="67"/>
      <c r="Q31" s="67"/>
      <c r="R31" s="67"/>
      <c r="S31" s="67"/>
      <c r="W31" s="17"/>
    </row>
    <row r="32" spans="1:23" ht="9.75" customHeight="1">
      <c r="A32" s="67"/>
      <c r="B32" s="26"/>
      <c r="C32" s="191"/>
      <c r="D32" s="191"/>
      <c r="E32" s="191"/>
      <c r="F32" s="67"/>
      <c r="G32" s="67"/>
      <c r="H32" s="67"/>
      <c r="I32" s="67"/>
      <c r="J32" s="67"/>
      <c r="K32" s="67"/>
      <c r="L32" s="67"/>
      <c r="M32" s="67"/>
      <c r="N32" s="67"/>
      <c r="O32" s="67"/>
      <c r="P32" s="67"/>
      <c r="Q32" s="67"/>
      <c r="R32" s="67"/>
      <c r="S32" s="67"/>
      <c r="W32" s="17"/>
    </row>
    <row r="33" spans="1:23" ht="54">
      <c r="A33" s="67"/>
      <c r="B33" s="26" t="str">
        <f>IF(Auswahl!$D$1="IK","IBAN Gutschriftskonto der Gemeinde","Belegenheitsadresse
(Straße, Hausnummer)")</f>
        <v>Belegenheitsadresse
(Straße, Hausnummer)</v>
      </c>
      <c r="C33" s="184"/>
      <c r="D33" s="185"/>
      <c r="E33" s="185"/>
      <c r="F33" s="186"/>
      <c r="G33" s="67"/>
      <c r="H33" s="67"/>
      <c r="I33" s="67"/>
      <c r="J33" s="67"/>
      <c r="K33" s="67"/>
      <c r="L33" s="67"/>
      <c r="M33" s="67"/>
      <c r="N33" s="67"/>
      <c r="O33" s="67"/>
      <c r="P33" s="67"/>
      <c r="Q33" s="67"/>
      <c r="R33" s="67"/>
      <c r="S33" s="67"/>
      <c r="W33" s="17"/>
    </row>
    <row r="34" spans="1:23" ht="9.75" customHeight="1">
      <c r="A34" s="67"/>
      <c r="B34" s="26"/>
      <c r="C34" s="39"/>
      <c r="D34" s="39"/>
      <c r="E34" s="40"/>
      <c r="F34" s="67"/>
      <c r="G34" s="67"/>
      <c r="H34" s="67"/>
      <c r="I34" s="67"/>
      <c r="J34" s="67"/>
      <c r="K34" s="67"/>
      <c r="L34" s="67"/>
      <c r="M34" s="67"/>
      <c r="N34" s="67"/>
      <c r="O34" s="67"/>
      <c r="P34" s="67"/>
      <c r="Q34" s="67"/>
      <c r="R34" s="67"/>
      <c r="S34" s="67"/>
      <c r="W34" s="17"/>
    </row>
    <row r="35" spans="1:23" ht="36">
      <c r="A35" s="67"/>
      <c r="B35" s="26" t="s">
        <v>485</v>
      </c>
      <c r="C35" s="105"/>
      <c r="D35" s="187"/>
      <c r="E35" s="188"/>
      <c r="F35" s="189"/>
      <c r="G35" s="67"/>
      <c r="H35" s="67"/>
      <c r="I35" s="67"/>
      <c r="J35" s="67"/>
      <c r="K35" s="67"/>
      <c r="L35" s="67"/>
      <c r="M35" s="67"/>
      <c r="N35" s="67"/>
      <c r="O35" s="67"/>
      <c r="P35" s="67"/>
      <c r="Q35" s="67"/>
      <c r="R35" s="67"/>
      <c r="S35" s="67"/>
      <c r="W35" s="17"/>
    </row>
    <row r="36" spans="1:23" ht="9.75" customHeight="1">
      <c r="A36" s="67"/>
      <c r="B36" s="67"/>
      <c r="C36" s="67"/>
      <c r="D36" s="67"/>
      <c r="E36" s="67"/>
      <c r="F36" s="67"/>
      <c r="G36" s="67"/>
      <c r="H36" s="67"/>
      <c r="I36" s="67"/>
      <c r="J36" s="67"/>
      <c r="K36" s="67"/>
      <c r="L36" s="67"/>
      <c r="M36" s="67"/>
      <c r="N36" s="67"/>
      <c r="O36" s="67"/>
      <c r="P36" s="67"/>
      <c r="Q36" s="67"/>
      <c r="R36" s="67"/>
      <c r="S36" s="67"/>
      <c r="W36" s="17"/>
    </row>
    <row r="37" spans="1:23" ht="6.75" customHeight="1">
      <c r="A37" s="33"/>
      <c r="B37" s="33"/>
      <c r="C37" s="33"/>
      <c r="D37" s="33"/>
      <c r="E37" s="33"/>
      <c r="F37" s="33"/>
      <c r="G37" s="33"/>
      <c r="H37" s="33"/>
      <c r="I37" s="67"/>
      <c r="J37" s="67"/>
      <c r="K37" s="67"/>
      <c r="L37" s="67"/>
      <c r="M37" s="67"/>
      <c r="N37" s="67"/>
      <c r="O37" s="67"/>
      <c r="P37" s="67"/>
      <c r="Q37" s="67"/>
      <c r="R37" s="67"/>
      <c r="S37" s="67"/>
      <c r="W37" s="17"/>
    </row>
    <row r="38" spans="1:23" ht="9.75" customHeight="1">
      <c r="A38" s="67"/>
      <c r="B38" s="34"/>
      <c r="C38" s="35"/>
      <c r="D38" s="36"/>
      <c r="E38" s="36"/>
      <c r="F38" s="67"/>
      <c r="G38" s="67"/>
      <c r="H38" s="67"/>
      <c r="I38" s="67"/>
      <c r="J38" s="67"/>
      <c r="K38" s="67"/>
      <c r="L38" s="67"/>
      <c r="M38" s="67"/>
      <c r="N38" s="67"/>
      <c r="O38" s="67"/>
      <c r="P38" s="67"/>
      <c r="Q38" s="67"/>
      <c r="R38" s="67"/>
      <c r="S38" s="67"/>
      <c r="W38" s="17"/>
    </row>
    <row r="39" spans="1:23">
      <c r="A39" s="67"/>
      <c r="B39" s="41" t="s">
        <v>497</v>
      </c>
      <c r="C39" s="42"/>
      <c r="D39" s="43"/>
      <c r="E39" s="24"/>
      <c r="F39" s="67"/>
      <c r="G39" s="67"/>
      <c r="H39" s="67"/>
      <c r="I39" s="67"/>
      <c r="J39" s="67"/>
      <c r="K39" s="67"/>
      <c r="L39" s="67"/>
      <c r="M39" s="67"/>
      <c r="N39" s="67"/>
      <c r="O39" s="67"/>
      <c r="P39" s="67"/>
      <c r="Q39" s="67"/>
      <c r="R39" s="67"/>
      <c r="S39" s="67"/>
      <c r="W39" s="17"/>
    </row>
    <row r="40" spans="1:23" ht="9.75" customHeight="1">
      <c r="A40" s="67"/>
      <c r="B40" s="26"/>
      <c r="C40" s="32"/>
      <c r="D40" s="44"/>
      <c r="E40" s="68"/>
      <c r="F40" s="119"/>
      <c r="G40" s="67"/>
      <c r="H40" s="67"/>
      <c r="I40" s="67"/>
      <c r="J40" s="67"/>
      <c r="K40" s="67"/>
      <c r="L40" s="67"/>
      <c r="M40" s="67"/>
      <c r="N40" s="67"/>
      <c r="O40" s="67"/>
      <c r="P40" s="67"/>
      <c r="Q40" s="67"/>
      <c r="R40" s="67"/>
      <c r="S40" s="67"/>
      <c r="W40" s="17"/>
    </row>
    <row r="41" spans="1:23" ht="52.5" customHeight="1">
      <c r="A41" s="67"/>
      <c r="B41" s="45" t="s">
        <v>558</v>
      </c>
      <c r="C41" s="145"/>
      <c r="D41" s="146"/>
      <c r="E41" s="143" t="s">
        <v>576</v>
      </c>
      <c r="F41" s="120" t="s">
        <v>588</v>
      </c>
      <c r="G41" s="135" t="b">
        <v>0</v>
      </c>
      <c r="H41" s="67"/>
      <c r="I41" s="67"/>
      <c r="J41" s="67"/>
      <c r="K41" s="67"/>
      <c r="L41" s="67"/>
      <c r="M41" s="67"/>
      <c r="N41" s="67"/>
      <c r="O41" s="67"/>
      <c r="P41" s="67"/>
      <c r="Q41" s="67"/>
      <c r="R41" s="67"/>
      <c r="S41" s="67"/>
      <c r="W41" s="17"/>
    </row>
    <row r="42" spans="1:23" ht="21" customHeight="1">
      <c r="A42" s="67"/>
      <c r="B42" s="26"/>
      <c r="C42" s="29"/>
      <c r="D42" s="77"/>
      <c r="E42" s="144"/>
      <c r="F42" s="118" t="s">
        <v>579</v>
      </c>
      <c r="G42" s="67"/>
      <c r="H42" s="67"/>
      <c r="I42" s="67"/>
      <c r="J42" s="67"/>
      <c r="K42" s="67"/>
      <c r="L42" s="67"/>
      <c r="M42" s="67"/>
      <c r="N42" s="67"/>
      <c r="O42" s="67"/>
      <c r="P42" s="67"/>
      <c r="Q42" s="67"/>
      <c r="R42" s="67"/>
      <c r="S42" s="67"/>
      <c r="W42" s="17"/>
    </row>
    <row r="43" spans="1:23" ht="57" customHeight="1">
      <c r="A43" s="67"/>
      <c r="B43" s="106" t="s">
        <v>578</v>
      </c>
      <c r="C43" s="145"/>
      <c r="D43" s="146"/>
      <c r="E43" s="122" t="s">
        <v>575</v>
      </c>
      <c r="F43" s="108" t="s">
        <v>563</v>
      </c>
      <c r="G43" s="67"/>
      <c r="H43" s="67"/>
      <c r="I43" s="67"/>
      <c r="J43" s="67"/>
      <c r="K43" s="67"/>
      <c r="L43" s="67"/>
      <c r="M43" s="67"/>
      <c r="N43" s="67"/>
      <c r="O43" s="67"/>
      <c r="P43" s="67"/>
      <c r="Q43" s="67"/>
      <c r="R43" s="67"/>
      <c r="S43" s="67"/>
      <c r="W43" s="17"/>
    </row>
    <row r="44" spans="1:23" ht="21" customHeight="1">
      <c r="A44" s="67"/>
      <c r="B44" s="147" t="str">
        <f>IF(OR(C28=Auswahl!A11,G41=TRUE),"",IF(AND(C43&gt;0,C43&lt;C41/9),"FEHLER: Eingabe(n) bitte prüfen! [Kofi kleiner 1/9]",IF(AND(C43&lt;0.01,C45&lt;C41/9),"FEHLER: Eingabe(n) bitte prüfen! [Kofi / Eigenmittel kleiner 1/9]","")))</f>
        <v/>
      </c>
      <c r="C44" s="147"/>
      <c r="D44" s="147"/>
      <c r="E44" s="107"/>
      <c r="F44" s="109" t="s">
        <v>498</v>
      </c>
      <c r="G44" s="67"/>
      <c r="H44" s="67"/>
      <c r="I44" s="67"/>
      <c r="J44" s="67"/>
      <c r="K44" s="67"/>
      <c r="L44" s="67"/>
      <c r="M44" s="67"/>
      <c r="N44" s="67"/>
      <c r="O44" s="67"/>
      <c r="P44" s="67"/>
      <c r="Q44" s="67"/>
      <c r="R44" s="67"/>
      <c r="S44" s="67"/>
      <c r="W44" s="17"/>
    </row>
    <row r="45" spans="1:23" ht="52.5" customHeight="1">
      <c r="A45" s="67"/>
      <c r="B45" s="45" t="s">
        <v>561</v>
      </c>
      <c r="C45" s="145"/>
      <c r="D45" s="146"/>
      <c r="E45" s="78"/>
      <c r="F45" s="71">
        <f>IF(C43=0,C41+C43,C41+C43)</f>
        <v>0</v>
      </c>
      <c r="G45" s="67"/>
      <c r="H45" s="67"/>
      <c r="I45" s="67"/>
      <c r="J45" s="67"/>
      <c r="K45" s="67"/>
      <c r="L45" s="67"/>
      <c r="M45" s="67"/>
      <c r="N45" s="67"/>
      <c r="O45" s="67"/>
      <c r="P45" s="67"/>
      <c r="Q45" s="67"/>
      <c r="R45" s="67"/>
      <c r="S45" s="67"/>
      <c r="W45" s="17"/>
    </row>
    <row r="46" spans="1:23" ht="21" customHeight="1">
      <c r="A46" s="67"/>
      <c r="B46" s="47"/>
      <c r="C46" s="48"/>
      <c r="D46" s="49"/>
      <c r="E46" s="78"/>
      <c r="F46" s="123" t="s">
        <v>499</v>
      </c>
      <c r="G46" s="67"/>
      <c r="H46" s="67"/>
      <c r="I46" s="67"/>
      <c r="J46" s="67"/>
      <c r="K46" s="67"/>
      <c r="L46" s="67"/>
      <c r="M46" s="67"/>
      <c r="N46" s="67"/>
      <c r="O46" s="67"/>
      <c r="P46" s="67"/>
      <c r="Q46" s="67"/>
      <c r="R46" s="67"/>
      <c r="S46" s="67"/>
      <c r="W46" s="17"/>
    </row>
    <row r="47" spans="1:23" ht="52.5" customHeight="1">
      <c r="A47" s="67"/>
      <c r="B47" s="45" t="s">
        <v>500</v>
      </c>
      <c r="C47" s="145"/>
      <c r="D47" s="146"/>
      <c r="E47" s="113">
        <f>VLOOKUP(C28,Auswahl!A1:C11,3,FALSE)</f>
        <v>0</v>
      </c>
      <c r="F47" s="28">
        <f>SUM(C41:D47)</f>
        <v>0</v>
      </c>
      <c r="G47" s="67"/>
      <c r="H47" s="67"/>
      <c r="I47" s="67"/>
      <c r="J47" s="67"/>
      <c r="K47" s="67"/>
      <c r="L47" s="67"/>
      <c r="M47" s="67"/>
      <c r="N47" s="67"/>
      <c r="O47" s="67"/>
      <c r="P47" s="67"/>
      <c r="Q47" s="67"/>
      <c r="R47" s="67"/>
      <c r="S47" s="67"/>
      <c r="W47" s="17"/>
    </row>
    <row r="48" spans="1:23" ht="18.75" customHeight="1">
      <c r="A48" s="67"/>
      <c r="B48" s="45"/>
      <c r="C48" s="21"/>
      <c r="D48" s="20"/>
      <c r="E48" s="20"/>
      <c r="F48" s="114" t="str">
        <f>IF(F47&lt;E47,"Mindestinvestitionsvol. ("&amp;TEXT(E47,"#.##0,00€")&amp;") nicht erreicht.","")</f>
        <v/>
      </c>
      <c r="G48" s="67"/>
      <c r="H48" s="67"/>
      <c r="I48" s="67"/>
      <c r="J48" s="67"/>
      <c r="K48" s="67"/>
      <c r="L48" s="67"/>
      <c r="M48" s="67"/>
      <c r="N48" s="67"/>
      <c r="O48" s="67"/>
      <c r="P48" s="67"/>
      <c r="Q48" s="67"/>
      <c r="R48" s="67"/>
      <c r="S48" s="67"/>
      <c r="W48" s="17"/>
    </row>
    <row r="49" spans="1:23">
      <c r="A49" s="67"/>
      <c r="B49" s="50" t="s">
        <v>595</v>
      </c>
      <c r="C49" s="46"/>
      <c r="D49" s="24"/>
      <c r="E49" s="24"/>
      <c r="F49" s="67"/>
      <c r="G49" s="67"/>
      <c r="H49" s="67"/>
      <c r="I49" s="67"/>
      <c r="J49" s="67"/>
      <c r="K49" s="67"/>
      <c r="L49" s="67"/>
      <c r="M49" s="67"/>
      <c r="N49" s="67"/>
      <c r="O49" s="67"/>
      <c r="P49" s="67"/>
      <c r="Q49" s="67"/>
      <c r="R49" s="67"/>
      <c r="S49" s="67"/>
      <c r="W49" s="17"/>
    </row>
    <row r="50" spans="1:23" ht="9.75" customHeight="1">
      <c r="A50" s="67"/>
      <c r="B50" s="50"/>
      <c r="C50" s="46"/>
      <c r="D50" s="24"/>
      <c r="E50" s="24"/>
      <c r="F50" s="67"/>
      <c r="G50" s="67"/>
      <c r="H50" s="67"/>
      <c r="I50" s="67"/>
      <c r="J50" s="67"/>
      <c r="K50" s="67"/>
      <c r="L50" s="67"/>
      <c r="M50" s="67"/>
      <c r="N50" s="67"/>
      <c r="O50" s="67"/>
      <c r="P50" s="67"/>
      <c r="Q50" s="67"/>
      <c r="R50" s="67"/>
      <c r="S50" s="67"/>
      <c r="W50" s="17"/>
    </row>
    <row r="51" spans="1:23" ht="23.25" customHeight="1">
      <c r="A51" s="67"/>
      <c r="B51" s="69">
        <v>2019</v>
      </c>
      <c r="C51" s="145"/>
      <c r="D51" s="146"/>
      <c r="E51" s="69">
        <f>B57+1</f>
        <v>2023</v>
      </c>
      <c r="F51" s="70"/>
      <c r="G51" s="133"/>
      <c r="H51" s="67"/>
      <c r="I51" s="67"/>
      <c r="J51" s="67"/>
      <c r="K51" s="67"/>
      <c r="L51" s="67"/>
      <c r="M51" s="67"/>
      <c r="N51" s="67"/>
      <c r="O51" s="67"/>
      <c r="P51" s="67"/>
      <c r="Q51" s="67"/>
      <c r="R51" s="67"/>
      <c r="S51" s="67"/>
      <c r="W51" s="17"/>
    </row>
    <row r="52" spans="1:23" ht="9.75" customHeight="1">
      <c r="A52" s="67"/>
      <c r="B52" s="69"/>
      <c r="C52" s="46"/>
      <c r="D52" s="24"/>
      <c r="E52" s="69"/>
      <c r="F52" s="68"/>
      <c r="G52" s="24"/>
      <c r="H52" s="67"/>
      <c r="I52" s="67"/>
      <c r="J52" s="67"/>
      <c r="K52" s="67"/>
      <c r="L52" s="67"/>
      <c r="M52" s="67"/>
      <c r="N52" s="67"/>
      <c r="O52" s="67"/>
      <c r="P52" s="67"/>
      <c r="Q52" s="67"/>
      <c r="R52" s="67"/>
      <c r="S52" s="67"/>
      <c r="W52" s="17"/>
    </row>
    <row r="53" spans="1:23" ht="22.5" customHeight="1">
      <c r="A53" s="67"/>
      <c r="B53" s="69">
        <f>B51+1</f>
        <v>2020</v>
      </c>
      <c r="C53" s="145"/>
      <c r="D53" s="146"/>
      <c r="E53" s="69">
        <f>E51+1</f>
        <v>2024</v>
      </c>
      <c r="F53" s="70"/>
      <c r="G53" s="133"/>
      <c r="H53" s="67"/>
      <c r="I53" s="67"/>
      <c r="J53" s="67"/>
      <c r="K53" s="67"/>
      <c r="L53" s="67"/>
      <c r="M53" s="67"/>
      <c r="N53" s="67"/>
      <c r="O53" s="67"/>
      <c r="P53" s="67"/>
      <c r="Q53" s="67"/>
      <c r="R53" s="67"/>
      <c r="S53" s="67"/>
      <c r="W53" s="17"/>
    </row>
    <row r="54" spans="1:23" ht="9.75" customHeight="1">
      <c r="A54" s="67"/>
      <c r="B54" s="69"/>
      <c r="C54" s="46"/>
      <c r="D54" s="24"/>
      <c r="E54" s="69"/>
      <c r="F54" s="68"/>
      <c r="G54" s="24"/>
      <c r="H54" s="67"/>
      <c r="I54" s="67"/>
      <c r="J54" s="67"/>
      <c r="K54" s="67"/>
      <c r="L54" s="67"/>
      <c r="M54" s="67"/>
      <c r="N54" s="67"/>
      <c r="O54" s="67"/>
      <c r="P54" s="67"/>
      <c r="Q54" s="67"/>
      <c r="R54" s="67"/>
      <c r="S54" s="67"/>
      <c r="W54" s="17"/>
    </row>
    <row r="55" spans="1:23" ht="22.5" customHeight="1">
      <c r="A55" s="67"/>
      <c r="B55" s="69">
        <f>B53+1</f>
        <v>2021</v>
      </c>
      <c r="C55" s="145"/>
      <c r="D55" s="146"/>
      <c r="E55" s="69">
        <f>E53+1</f>
        <v>2025</v>
      </c>
      <c r="F55" s="70"/>
      <c r="G55" s="133"/>
      <c r="H55" s="67"/>
      <c r="I55" s="67"/>
      <c r="J55" s="67"/>
      <c r="K55" s="67"/>
      <c r="L55" s="67"/>
      <c r="M55" s="67"/>
      <c r="N55" s="67"/>
      <c r="O55" s="67"/>
      <c r="P55" s="67"/>
      <c r="Q55" s="67"/>
      <c r="R55" s="67"/>
      <c r="S55" s="67"/>
      <c r="W55" s="17"/>
    </row>
    <row r="56" spans="1:23" ht="9.75" customHeight="1">
      <c r="A56" s="67"/>
      <c r="B56" s="69"/>
      <c r="C56" s="21"/>
      <c r="D56" s="21"/>
      <c r="E56" s="69"/>
      <c r="F56" s="133"/>
      <c r="G56" s="133"/>
      <c r="H56" s="67"/>
      <c r="I56" s="67"/>
      <c r="J56" s="67"/>
      <c r="K56" s="67"/>
      <c r="L56" s="67"/>
      <c r="M56" s="67"/>
      <c r="N56" s="67"/>
      <c r="O56" s="67"/>
      <c r="P56" s="67"/>
      <c r="Q56" s="67"/>
      <c r="R56" s="67"/>
      <c r="S56" s="67"/>
      <c r="W56" s="17"/>
    </row>
    <row r="57" spans="1:23" ht="22.5" customHeight="1">
      <c r="A57" s="67"/>
      <c r="B57" s="69">
        <f>B55+1</f>
        <v>2022</v>
      </c>
      <c r="C57" s="145"/>
      <c r="D57" s="146"/>
      <c r="E57" s="69">
        <f>E55+1</f>
        <v>2026</v>
      </c>
      <c r="F57" s="70"/>
      <c r="G57" s="133"/>
      <c r="H57" s="67"/>
      <c r="I57" s="67"/>
      <c r="J57" s="67"/>
      <c r="K57" s="67"/>
      <c r="L57" s="67"/>
      <c r="M57" s="67"/>
      <c r="N57" s="67"/>
      <c r="O57" s="67"/>
      <c r="P57" s="67"/>
      <c r="Q57" s="67"/>
      <c r="R57" s="67"/>
      <c r="S57" s="67"/>
      <c r="W57" s="17"/>
    </row>
    <row r="58" spans="1:23" ht="9.75" customHeight="1">
      <c r="A58" s="67"/>
      <c r="B58" s="69"/>
      <c r="C58" s="21"/>
      <c r="D58" s="21"/>
      <c r="E58" s="69"/>
      <c r="F58" s="133"/>
      <c r="G58" s="133"/>
      <c r="H58" s="67"/>
      <c r="I58" s="67"/>
      <c r="J58" s="67"/>
      <c r="K58" s="67"/>
      <c r="L58" s="67"/>
      <c r="M58" s="67"/>
      <c r="N58" s="67"/>
      <c r="O58" s="67"/>
      <c r="P58" s="67"/>
      <c r="Q58" s="67"/>
      <c r="R58" s="67"/>
      <c r="S58" s="67"/>
      <c r="W58" s="17"/>
    </row>
    <row r="59" spans="1:23" ht="22.5" customHeight="1">
      <c r="A59" s="67"/>
      <c r="B59" s="69" t="s">
        <v>501</v>
      </c>
      <c r="C59" s="203">
        <f>SUM(C51:D57,F51:F57)</f>
        <v>0</v>
      </c>
      <c r="D59" s="204"/>
      <c r="E59" s="204"/>
      <c r="F59" s="205"/>
      <c r="G59" s="133"/>
      <c r="H59" s="67"/>
      <c r="I59" s="67"/>
      <c r="J59" s="67"/>
      <c r="K59" s="67"/>
      <c r="L59" s="67"/>
      <c r="M59" s="67"/>
      <c r="N59" s="67"/>
      <c r="O59" s="67"/>
      <c r="P59" s="67"/>
      <c r="Q59" s="67"/>
      <c r="R59" s="67"/>
      <c r="S59" s="67"/>
      <c r="W59" s="17"/>
    </row>
    <row r="60" spans="1:23" ht="18.75" customHeight="1">
      <c r="A60" s="67"/>
      <c r="B60" s="45"/>
      <c r="C60" s="206" t="str">
        <f>IF(AND(F43=Auswahl!$E$3,C59&gt;C41),"Summe des geplanten Abrufs der Fördermittel ist größer als der beantragte Zuschuss",IF(OR(C59=F45,AND(F43=Auswahl!$E$3,C59=C41)),"",IF(C59&lt;F45,"Summe des geplanten Abrufs der Fördermittel ist kleiner als die beantragten Fördermittel","Summe des geplanten Abrufs der Fördermittel ist größer als die beantragten Fördermittel")))</f>
        <v/>
      </c>
      <c r="D60" s="206"/>
      <c r="E60" s="206"/>
      <c r="F60" s="206"/>
      <c r="G60" s="67"/>
      <c r="H60" s="67"/>
      <c r="I60" s="67"/>
      <c r="J60" s="67"/>
      <c r="K60" s="67"/>
      <c r="L60" s="67"/>
      <c r="M60" s="67"/>
      <c r="N60" s="67"/>
      <c r="O60" s="67"/>
      <c r="P60" s="67"/>
      <c r="Q60" s="67"/>
      <c r="R60" s="67"/>
      <c r="S60" s="67"/>
      <c r="W60" s="17"/>
    </row>
    <row r="61" spans="1:23" ht="6.75" customHeight="1">
      <c r="A61" s="33"/>
      <c r="B61" s="33"/>
      <c r="C61" s="33"/>
      <c r="D61" s="33"/>
      <c r="E61" s="33"/>
      <c r="F61" s="33"/>
      <c r="G61" s="33"/>
      <c r="H61" s="33"/>
      <c r="I61" s="67"/>
      <c r="J61" s="67"/>
      <c r="K61" s="67"/>
      <c r="L61" s="67"/>
      <c r="M61" s="67"/>
      <c r="N61" s="67"/>
      <c r="O61" s="67"/>
      <c r="P61" s="67"/>
      <c r="Q61" s="67"/>
      <c r="R61" s="67"/>
      <c r="S61" s="67"/>
      <c r="W61" s="17"/>
    </row>
    <row r="62" spans="1:23" ht="9.75" customHeight="1">
      <c r="A62" s="67"/>
      <c r="B62" s="45"/>
      <c r="C62" s="68"/>
      <c r="D62" s="24"/>
      <c r="E62" s="24"/>
      <c r="F62" s="67"/>
      <c r="G62" s="67"/>
      <c r="H62" s="67"/>
      <c r="I62" s="67"/>
      <c r="J62" s="67"/>
      <c r="K62" s="67"/>
      <c r="L62" s="67"/>
      <c r="M62" s="67"/>
      <c r="N62" s="67"/>
      <c r="O62" s="67"/>
      <c r="P62" s="67"/>
      <c r="Q62" s="67"/>
      <c r="R62" s="67"/>
      <c r="S62" s="67"/>
      <c r="W62" s="17"/>
    </row>
    <row r="63" spans="1:23">
      <c r="A63" s="67"/>
      <c r="B63" s="51" t="s">
        <v>514</v>
      </c>
      <c r="C63" s="16"/>
      <c r="D63" s="16"/>
      <c r="E63" s="16"/>
      <c r="F63" s="67"/>
      <c r="G63" s="67"/>
      <c r="H63" s="67"/>
      <c r="I63" s="67"/>
      <c r="J63" s="67"/>
      <c r="K63" s="67"/>
      <c r="L63" s="67"/>
      <c r="M63" s="67"/>
      <c r="N63" s="67"/>
      <c r="O63" s="67"/>
      <c r="P63" s="67"/>
      <c r="Q63" s="67"/>
      <c r="R63" s="67"/>
      <c r="S63" s="67"/>
      <c r="W63" s="17"/>
    </row>
    <row r="64" spans="1:23" ht="9.75" customHeight="1">
      <c r="A64" s="67"/>
      <c r="B64" s="47"/>
      <c r="C64" s="42"/>
      <c r="D64" s="47"/>
      <c r="E64" s="47"/>
      <c r="G64" s="67"/>
      <c r="H64" s="67"/>
      <c r="I64" s="67"/>
      <c r="J64" s="67"/>
      <c r="K64" s="67"/>
      <c r="L64" s="67"/>
      <c r="M64" s="67"/>
      <c r="N64" s="67"/>
      <c r="O64" s="67"/>
      <c r="P64" s="67"/>
      <c r="Q64" s="67"/>
      <c r="R64" s="67"/>
      <c r="S64" s="67"/>
      <c r="W64" s="17"/>
    </row>
    <row r="65" spans="1:23" ht="71.25" customHeight="1">
      <c r="A65" s="67"/>
      <c r="B65" s="141" t="s">
        <v>582</v>
      </c>
      <c r="C65" s="142"/>
      <c r="D65" s="142"/>
      <c r="E65" s="128" t="e">
        <f>#REF!</f>
        <v>#REF!</v>
      </c>
      <c r="F65" s="129" t="b">
        <v>0</v>
      </c>
      <c r="G65" s="67"/>
      <c r="H65" s="67"/>
      <c r="I65" s="67"/>
      <c r="J65" s="67"/>
      <c r="K65" s="67"/>
      <c r="L65" s="67"/>
      <c r="M65" s="67"/>
      <c r="N65" s="67"/>
      <c r="O65" s="67"/>
      <c r="P65" s="67"/>
      <c r="Q65" s="67"/>
      <c r="R65" s="67"/>
      <c r="S65" s="67"/>
      <c r="W65" s="17"/>
    </row>
    <row r="66" spans="1:23" ht="9.75" customHeight="1">
      <c r="A66" s="67"/>
      <c r="B66" s="52"/>
      <c r="C66" s="32"/>
      <c r="D66" s="16"/>
      <c r="E66" s="16"/>
      <c r="F66" s="67"/>
      <c r="G66" s="67"/>
      <c r="H66" s="67"/>
      <c r="I66" s="67"/>
      <c r="J66" s="67"/>
      <c r="K66" s="67"/>
      <c r="L66" s="67"/>
      <c r="M66" s="67"/>
      <c r="N66" s="67"/>
      <c r="O66" s="67"/>
      <c r="P66" s="67"/>
      <c r="Q66" s="67"/>
      <c r="R66" s="67"/>
      <c r="S66" s="67"/>
      <c r="W66" s="17"/>
    </row>
    <row r="67" spans="1:23" ht="71.25" customHeight="1">
      <c r="A67" s="67"/>
      <c r="B67" s="127" t="s">
        <v>567</v>
      </c>
      <c r="C67" s="126" t="b">
        <v>0</v>
      </c>
      <c r="D67" s="139" t="s">
        <v>585</v>
      </c>
      <c r="E67" s="140"/>
      <c r="F67" s="229"/>
      <c r="G67" s="67"/>
      <c r="H67" s="67"/>
      <c r="I67" s="67"/>
      <c r="J67" s="67"/>
      <c r="K67" s="130">
        <v>43466</v>
      </c>
      <c r="L67" s="67"/>
      <c r="M67" s="67"/>
      <c r="N67" s="67"/>
      <c r="O67" s="67"/>
      <c r="P67" s="67"/>
      <c r="Q67" s="67"/>
      <c r="R67" s="67"/>
      <c r="S67" s="67"/>
      <c r="W67" s="17"/>
    </row>
    <row r="68" spans="1:23" ht="15" customHeight="1">
      <c r="A68" s="67"/>
      <c r="B68" s="52"/>
      <c r="C68" s="29"/>
      <c r="D68" s="78"/>
      <c r="E68" s="104"/>
      <c r="F68" s="131" t="str">
        <f>IF(AND(F67&lt;K67,F67&lt;&gt;""),"frühester Beginn der Maßnahme ist der 01.01.2019","")</f>
        <v/>
      </c>
      <c r="G68" s="67"/>
      <c r="H68" s="67"/>
      <c r="I68" s="67"/>
      <c r="J68" s="67"/>
      <c r="K68" s="67"/>
      <c r="L68" s="67"/>
      <c r="M68" s="67"/>
      <c r="N68" s="67"/>
      <c r="O68" s="67"/>
      <c r="P68" s="67"/>
      <c r="Q68" s="67"/>
      <c r="R68" s="67"/>
      <c r="S68" s="67"/>
      <c r="W68" s="17"/>
    </row>
    <row r="69" spans="1:23" ht="71.25" customHeight="1">
      <c r="A69" s="67"/>
      <c r="B69" s="127" t="s">
        <v>566</v>
      </c>
      <c r="C69" s="126" t="b">
        <v>0</v>
      </c>
      <c r="D69" s="139" t="s">
        <v>573</v>
      </c>
      <c r="E69" s="140"/>
      <c r="F69" s="229"/>
      <c r="G69" s="67"/>
      <c r="H69" s="67"/>
      <c r="I69" s="67"/>
      <c r="J69" s="67"/>
      <c r="K69" s="67"/>
      <c r="L69" s="67"/>
      <c r="M69" s="67"/>
      <c r="N69" s="67"/>
      <c r="O69" s="67"/>
      <c r="P69" s="67"/>
      <c r="Q69" s="67"/>
      <c r="R69" s="67"/>
      <c r="S69" s="67"/>
      <c r="W69" s="17"/>
    </row>
    <row r="70" spans="1:23" ht="9.75" customHeight="1">
      <c r="A70" s="67"/>
      <c r="B70" s="52"/>
      <c r="C70" s="29"/>
      <c r="D70" s="78"/>
      <c r="E70" s="25"/>
      <c r="F70" s="20" t="str">
        <f>IF(AND(F69&lt;K69,F69&lt;&gt;""),"frühester Beginn der Maßnahme ist der 01.01.2019","")</f>
        <v/>
      </c>
      <c r="G70" s="67"/>
      <c r="H70" s="67"/>
      <c r="I70" s="67"/>
      <c r="J70" s="67"/>
      <c r="K70" s="67"/>
      <c r="L70" s="67"/>
      <c r="M70" s="67"/>
      <c r="N70" s="67"/>
      <c r="O70" s="67"/>
      <c r="P70" s="67"/>
      <c r="Q70" s="67"/>
      <c r="R70" s="67"/>
      <c r="S70" s="67"/>
      <c r="W70" s="17"/>
    </row>
    <row r="71" spans="1:23" ht="71.25" customHeight="1">
      <c r="A71" s="67"/>
      <c r="B71" s="141" t="s">
        <v>581</v>
      </c>
      <c r="C71" s="142"/>
      <c r="D71" s="142"/>
      <c r="E71" s="142"/>
      <c r="F71" s="126" t="b">
        <v>0</v>
      </c>
      <c r="G71" s="67"/>
      <c r="H71" s="67"/>
      <c r="I71" s="67"/>
      <c r="J71" s="67"/>
      <c r="K71" s="67"/>
      <c r="L71" s="67"/>
      <c r="M71" s="67"/>
      <c r="N71" s="67"/>
      <c r="O71" s="67"/>
      <c r="P71" s="67"/>
      <c r="Q71" s="67"/>
      <c r="R71" s="67"/>
      <c r="S71" s="67"/>
      <c r="W71" s="17"/>
    </row>
    <row r="72" spans="1:23" ht="9.75" customHeight="1">
      <c r="A72" s="67"/>
      <c r="B72" s="26"/>
      <c r="C72" s="53" t="s">
        <v>502</v>
      </c>
      <c r="D72" s="53" t="s">
        <v>503</v>
      </c>
      <c r="E72" s="20" t="str">
        <f>IF(L71&gt;K71,"letztmögliche Endabnahme der Maßnahme ist der 31.12.2020","")</f>
        <v/>
      </c>
      <c r="F72" s="67"/>
      <c r="G72" s="67"/>
      <c r="H72" s="67"/>
      <c r="I72" s="67"/>
      <c r="J72" s="67"/>
      <c r="K72" s="67"/>
      <c r="L72" s="67"/>
      <c r="M72" s="67"/>
      <c r="N72" s="67"/>
      <c r="O72" s="67"/>
      <c r="P72" s="67"/>
      <c r="Q72" s="67"/>
      <c r="R72" s="67"/>
      <c r="S72" s="67"/>
      <c r="W72" s="17"/>
    </row>
    <row r="73" spans="1:23" ht="71.25" customHeight="1">
      <c r="A73" s="67"/>
      <c r="B73" s="141" t="s">
        <v>586</v>
      </c>
      <c r="C73" s="142"/>
      <c r="D73" s="142"/>
      <c r="E73" s="142"/>
      <c r="F73" s="125" t="b">
        <v>0</v>
      </c>
      <c r="G73" s="67"/>
      <c r="H73" s="67"/>
      <c r="I73" s="67"/>
      <c r="J73" s="67"/>
      <c r="K73" s="67"/>
      <c r="L73" s="67"/>
      <c r="M73" s="67"/>
      <c r="N73" s="67"/>
      <c r="O73" s="67"/>
      <c r="P73" s="67"/>
      <c r="Q73" s="67"/>
      <c r="R73" s="67"/>
      <c r="S73" s="67"/>
      <c r="W73" s="17"/>
    </row>
    <row r="74" spans="1:23" ht="9.75" hidden="1" customHeight="1">
      <c r="A74" s="67"/>
      <c r="B74" s="52"/>
      <c r="C74" s="52"/>
      <c r="D74" s="52"/>
      <c r="E74" s="52"/>
      <c r="F74" s="134"/>
      <c r="G74" s="67"/>
      <c r="H74" s="67"/>
      <c r="I74" s="67"/>
      <c r="J74" s="67"/>
      <c r="K74" s="67"/>
      <c r="L74" s="67"/>
      <c r="M74" s="67"/>
      <c r="N74" s="67"/>
      <c r="O74" s="67"/>
      <c r="P74" s="67"/>
      <c r="Q74" s="67"/>
      <c r="R74" s="67"/>
      <c r="S74" s="67"/>
      <c r="W74" s="17"/>
    </row>
    <row r="75" spans="1:23" ht="24" hidden="1" customHeight="1">
      <c r="A75" s="67"/>
      <c r="B75" s="221" t="s">
        <v>587</v>
      </c>
      <c r="C75" s="222"/>
      <c r="D75" s="222"/>
      <c r="E75" s="222"/>
      <c r="F75" s="22" t="s">
        <v>563</v>
      </c>
      <c r="G75" s="67"/>
      <c r="H75" s="67"/>
      <c r="I75" s="67"/>
      <c r="J75" s="67"/>
      <c r="K75" s="67"/>
      <c r="L75" s="67"/>
      <c r="M75" s="67"/>
      <c r="N75" s="67"/>
      <c r="O75" s="67"/>
      <c r="P75" s="67"/>
      <c r="Q75" s="67"/>
      <c r="R75" s="67"/>
      <c r="S75" s="67"/>
      <c r="W75" s="17"/>
    </row>
    <row r="76" spans="1:23" ht="24" hidden="1" customHeight="1">
      <c r="A76" s="67"/>
      <c r="B76" s="124" t="s">
        <v>565</v>
      </c>
      <c r="C76" s="22"/>
      <c r="D76" s="223" t="s">
        <v>583</v>
      </c>
      <c r="E76" s="224"/>
      <c r="F76" s="225"/>
      <c r="G76" s="67"/>
      <c r="H76" s="67"/>
      <c r="I76" s="67"/>
      <c r="J76" s="67"/>
      <c r="K76" s="67"/>
      <c r="L76" s="67"/>
      <c r="M76" s="67"/>
      <c r="N76" s="67"/>
      <c r="O76" s="67"/>
      <c r="P76" s="67"/>
      <c r="Q76" s="67"/>
      <c r="R76" s="67"/>
      <c r="S76" s="67"/>
      <c r="W76" s="17"/>
    </row>
    <row r="77" spans="1:23" ht="24" hidden="1" customHeight="1">
      <c r="A77" s="67"/>
      <c r="B77" s="226" t="s">
        <v>570</v>
      </c>
      <c r="C77" s="227"/>
      <c r="D77" s="227"/>
      <c r="E77" s="227"/>
      <c r="F77" s="228"/>
      <c r="G77" s="67"/>
      <c r="H77" s="67"/>
      <c r="I77" s="67"/>
      <c r="J77" s="67"/>
      <c r="K77" s="67"/>
      <c r="L77" s="67"/>
      <c r="M77" s="67"/>
      <c r="N77" s="67"/>
      <c r="O77" s="67"/>
      <c r="P77" s="67"/>
      <c r="Q77" s="67"/>
      <c r="R77" s="67"/>
      <c r="S77" s="67"/>
      <c r="W77" s="17"/>
    </row>
    <row r="78" spans="1:23" ht="9.75" customHeight="1">
      <c r="A78" s="67"/>
      <c r="B78" s="52"/>
      <c r="C78" s="52"/>
      <c r="D78" s="52"/>
      <c r="E78" s="52"/>
      <c r="F78" s="67"/>
      <c r="G78" s="67"/>
      <c r="H78" s="67"/>
      <c r="I78" s="67"/>
      <c r="J78" s="67"/>
      <c r="K78" s="67"/>
      <c r="L78" s="67"/>
      <c r="M78" s="67"/>
      <c r="N78" s="67"/>
      <c r="O78" s="67"/>
      <c r="P78" s="67"/>
      <c r="Q78" s="67"/>
      <c r="R78" s="67"/>
      <c r="S78" s="67"/>
      <c r="W78" s="17"/>
    </row>
    <row r="79" spans="1:23" ht="6.75" customHeight="1">
      <c r="A79" s="33"/>
      <c r="B79" s="33"/>
      <c r="C79" s="33"/>
      <c r="D79" s="33"/>
      <c r="E79" s="33"/>
      <c r="F79" s="33"/>
      <c r="G79" s="33"/>
      <c r="H79" s="33"/>
      <c r="I79" s="67"/>
      <c r="J79" s="67"/>
      <c r="K79" s="67"/>
      <c r="L79" s="67"/>
      <c r="M79" s="67"/>
      <c r="N79" s="67"/>
      <c r="O79" s="67"/>
      <c r="P79" s="67"/>
      <c r="Q79" s="67"/>
      <c r="R79" s="67"/>
      <c r="S79" s="67"/>
      <c r="W79" s="17"/>
    </row>
    <row r="80" spans="1:23" ht="9.75" customHeight="1">
      <c r="A80" s="67"/>
      <c r="B80" s="34"/>
      <c r="C80" s="35"/>
      <c r="D80" s="36"/>
      <c r="E80" s="36"/>
      <c r="F80" s="67"/>
      <c r="G80" s="67"/>
      <c r="H80" s="67"/>
      <c r="I80" s="67"/>
      <c r="J80" s="67"/>
      <c r="K80" s="67"/>
      <c r="L80" s="67"/>
      <c r="M80" s="67"/>
      <c r="N80" s="67"/>
      <c r="O80" s="67"/>
      <c r="P80" s="67"/>
      <c r="Q80" s="67"/>
      <c r="R80" s="67"/>
      <c r="S80" s="67"/>
      <c r="W80" s="17"/>
    </row>
    <row r="81" spans="1:23" ht="18" customHeight="1">
      <c r="A81" s="67"/>
      <c r="B81" s="115" t="s">
        <v>564</v>
      </c>
      <c r="C81" s="116"/>
      <c r="D81" s="54"/>
      <c r="E81" s="54"/>
      <c r="F81" s="79"/>
      <c r="G81" s="67"/>
      <c r="H81" s="67"/>
      <c r="I81" s="67"/>
      <c r="J81" s="67"/>
      <c r="K81" s="67"/>
      <c r="L81" s="67"/>
      <c r="M81" s="67"/>
      <c r="N81" s="67"/>
      <c r="O81" s="67"/>
      <c r="P81" s="67"/>
      <c r="Q81" s="67"/>
      <c r="R81" s="67"/>
      <c r="S81" s="67"/>
      <c r="W81" s="17"/>
    </row>
    <row r="82" spans="1:23">
      <c r="A82" s="67"/>
      <c r="B82" s="55"/>
      <c r="C82" s="16"/>
      <c r="D82" s="16"/>
      <c r="E82" s="16"/>
      <c r="F82" s="80"/>
      <c r="G82" s="67"/>
      <c r="H82" s="67"/>
      <c r="I82" s="67"/>
      <c r="J82" s="67"/>
      <c r="K82" s="67"/>
      <c r="L82" s="67"/>
      <c r="M82" s="67"/>
      <c r="N82" s="67"/>
      <c r="O82" s="67"/>
      <c r="P82" s="67"/>
      <c r="Q82" s="67"/>
      <c r="R82" s="67"/>
      <c r="S82" s="67"/>
      <c r="W82" s="17"/>
    </row>
    <row r="83" spans="1:23">
      <c r="A83" s="67"/>
      <c r="B83" s="178"/>
      <c r="C83" s="179"/>
      <c r="D83" s="16" t="s">
        <v>504</v>
      </c>
      <c r="E83" s="16"/>
      <c r="F83" s="80"/>
      <c r="G83" s="67"/>
      <c r="H83" s="67"/>
      <c r="I83" s="67"/>
      <c r="J83" s="67"/>
      <c r="K83" s="67"/>
      <c r="L83" s="67"/>
      <c r="M83" s="67"/>
      <c r="N83" s="67"/>
      <c r="O83" s="67"/>
      <c r="P83" s="67"/>
      <c r="Q83" s="67"/>
      <c r="R83" s="67"/>
      <c r="S83" s="67"/>
      <c r="W83" s="17"/>
    </row>
    <row r="84" spans="1:23">
      <c r="A84" s="67"/>
      <c r="B84" s="56"/>
      <c r="C84" s="16"/>
      <c r="D84" s="16"/>
      <c r="E84" s="16"/>
      <c r="F84" s="80"/>
      <c r="G84" s="67"/>
      <c r="H84" s="67"/>
      <c r="I84" s="67"/>
      <c r="J84" s="67"/>
      <c r="K84" s="67"/>
      <c r="L84" s="67"/>
      <c r="M84" s="67"/>
      <c r="N84" s="67"/>
      <c r="O84" s="67"/>
      <c r="P84" s="67"/>
      <c r="Q84" s="67"/>
      <c r="R84" s="67"/>
      <c r="S84" s="67"/>
      <c r="W84" s="17"/>
    </row>
    <row r="85" spans="1:23" ht="162" customHeight="1">
      <c r="A85" s="67"/>
      <c r="B85" s="220" t="s">
        <v>584</v>
      </c>
      <c r="C85" s="137" t="b">
        <v>0</v>
      </c>
      <c r="D85" s="180"/>
      <c r="E85" s="181"/>
      <c r="F85" s="182"/>
      <c r="G85" s="67"/>
      <c r="H85" s="67"/>
      <c r="I85" s="67"/>
      <c r="J85" s="67"/>
      <c r="K85" s="67"/>
      <c r="L85" s="67"/>
      <c r="M85" s="67"/>
      <c r="N85" s="67"/>
      <c r="O85" s="67"/>
      <c r="P85" s="67"/>
      <c r="Q85" s="67"/>
      <c r="R85" s="67"/>
      <c r="S85" s="67"/>
      <c r="W85" s="17"/>
    </row>
    <row r="86" spans="1:23" ht="9.75" customHeight="1">
      <c r="A86" s="67"/>
      <c r="B86" s="220"/>
      <c r="C86" s="16"/>
      <c r="D86" s="16"/>
      <c r="E86" s="16"/>
      <c r="F86" s="80"/>
      <c r="G86" s="67"/>
      <c r="H86" s="67"/>
      <c r="I86" s="67"/>
      <c r="J86" s="67"/>
      <c r="K86" s="67"/>
      <c r="L86" s="67"/>
      <c r="M86" s="67"/>
      <c r="N86" s="67"/>
      <c r="O86" s="67"/>
      <c r="P86" s="67"/>
      <c r="Q86" s="67"/>
      <c r="R86" s="67"/>
      <c r="S86" s="67"/>
      <c r="W86" s="17"/>
    </row>
    <row r="87" spans="1:23">
      <c r="A87" s="67"/>
      <c r="B87" s="220"/>
      <c r="C87" s="16"/>
      <c r="D87" s="16" t="s">
        <v>505</v>
      </c>
      <c r="E87" s="16"/>
      <c r="F87" s="80"/>
      <c r="G87" s="67"/>
      <c r="H87" s="67"/>
      <c r="I87" s="67"/>
      <c r="J87" s="67"/>
      <c r="K87" s="67"/>
      <c r="L87" s="67"/>
      <c r="M87" s="67"/>
      <c r="N87" s="67"/>
      <c r="O87" s="67"/>
      <c r="P87" s="67"/>
      <c r="Q87" s="67"/>
      <c r="R87" s="67"/>
      <c r="S87" s="67"/>
      <c r="W87" s="17"/>
    </row>
    <row r="88" spans="1:23" ht="63.75" customHeight="1">
      <c r="A88" s="67"/>
      <c r="B88" s="218" t="str">
        <f>IF(AND(NOT(C85=TRUE),NOT(D85="")),"Bitte prüfen und den Haken bei ,,Ja'' setzten!","")</f>
        <v/>
      </c>
      <c r="C88" s="219"/>
      <c r="D88" s="180"/>
      <c r="E88" s="181"/>
      <c r="F88" s="182"/>
      <c r="G88" s="67"/>
      <c r="H88" s="67"/>
      <c r="I88" s="67"/>
      <c r="J88" s="67"/>
      <c r="K88" s="67"/>
      <c r="L88" s="67"/>
      <c r="M88" s="67"/>
      <c r="N88" s="67"/>
      <c r="O88" s="67"/>
      <c r="P88" s="67"/>
      <c r="Q88" s="67"/>
      <c r="R88" s="67"/>
      <c r="S88" s="67"/>
      <c r="W88" s="17"/>
    </row>
    <row r="89" spans="1:23" ht="9.75" customHeight="1">
      <c r="A89" s="67"/>
      <c r="B89" s="56"/>
      <c r="C89" s="16"/>
      <c r="D89" s="16"/>
      <c r="E89" s="27"/>
      <c r="F89" s="80"/>
      <c r="G89" s="67"/>
      <c r="H89" s="67"/>
      <c r="I89" s="67"/>
      <c r="J89" s="67"/>
      <c r="K89" s="67"/>
      <c r="L89" s="67"/>
      <c r="M89" s="67"/>
      <c r="N89" s="67"/>
      <c r="O89" s="67"/>
      <c r="P89" s="67"/>
      <c r="Q89" s="67"/>
      <c r="R89" s="67"/>
      <c r="S89" s="67"/>
      <c r="W89" s="17"/>
    </row>
    <row r="90" spans="1:23" ht="27" customHeight="1">
      <c r="A90" s="67"/>
      <c r="B90" s="195" t="s">
        <v>506</v>
      </c>
      <c r="C90" s="197"/>
      <c r="D90" s="198"/>
      <c r="E90" s="199"/>
      <c r="F90" s="57" t="s">
        <v>507</v>
      </c>
      <c r="G90" s="67"/>
      <c r="H90" s="67"/>
      <c r="I90" s="67"/>
      <c r="J90" s="67"/>
      <c r="K90" s="67"/>
      <c r="L90" s="67"/>
      <c r="M90" s="67"/>
      <c r="N90" s="67"/>
      <c r="O90" s="67"/>
      <c r="P90" s="67"/>
      <c r="Q90" s="67"/>
      <c r="R90" s="67"/>
      <c r="S90" s="67"/>
      <c r="W90" s="17"/>
    </row>
    <row r="91" spans="1:23" ht="27" customHeight="1">
      <c r="A91" s="67"/>
      <c r="B91" s="196"/>
      <c r="C91" s="200"/>
      <c r="D91" s="201"/>
      <c r="E91" s="202"/>
      <c r="F91" s="58">
        <f>LEN(C90)</f>
        <v>0</v>
      </c>
      <c r="G91" s="67"/>
      <c r="H91" s="67"/>
      <c r="I91" s="67"/>
      <c r="J91" s="67"/>
      <c r="K91" s="67"/>
      <c r="L91" s="67"/>
      <c r="M91" s="67"/>
      <c r="N91" s="67"/>
      <c r="O91" s="67"/>
      <c r="P91" s="67"/>
      <c r="Q91" s="67"/>
      <c r="R91" s="67"/>
      <c r="S91" s="67"/>
      <c r="W91" s="17"/>
    </row>
    <row r="92" spans="1:23" ht="9.75" customHeight="1">
      <c r="A92" s="67"/>
      <c r="B92" s="59"/>
      <c r="C92" s="60"/>
      <c r="D92" s="60"/>
      <c r="E92" s="60"/>
      <c r="F92" s="61"/>
      <c r="G92" s="67"/>
      <c r="H92" s="67"/>
      <c r="I92" s="67"/>
      <c r="J92" s="67"/>
      <c r="K92" s="67"/>
      <c r="L92" s="67"/>
      <c r="M92" s="67"/>
      <c r="N92" s="67"/>
      <c r="O92" s="67"/>
      <c r="P92" s="67"/>
      <c r="Q92" s="67"/>
      <c r="R92" s="67"/>
      <c r="S92" s="67"/>
      <c r="W92" s="17"/>
    </row>
    <row r="93" spans="1:23" ht="57" customHeight="1">
      <c r="A93" s="67"/>
      <c r="B93" s="175" t="s">
        <v>556</v>
      </c>
      <c r="C93" s="176"/>
      <c r="D93" s="176"/>
      <c r="E93" s="176"/>
      <c r="F93" s="177"/>
      <c r="G93" s="67"/>
      <c r="H93" s="67"/>
      <c r="I93" s="67"/>
      <c r="J93" s="67"/>
      <c r="K93" s="67"/>
      <c r="L93" s="67"/>
      <c r="M93" s="67"/>
      <c r="N93" s="67"/>
      <c r="O93" s="67"/>
      <c r="P93" s="67"/>
      <c r="Q93" s="67"/>
      <c r="R93" s="67"/>
      <c r="S93" s="67"/>
      <c r="W93" s="17"/>
    </row>
    <row r="94" spans="1:23" ht="9.75" customHeight="1" thickBot="1">
      <c r="A94" s="67"/>
      <c r="B94" s="67"/>
      <c r="C94" s="67"/>
      <c r="D94" s="67"/>
      <c r="E94" s="67"/>
      <c r="F94" s="67"/>
      <c r="G94" s="67"/>
      <c r="H94" s="67"/>
      <c r="I94" s="67"/>
      <c r="J94" s="67"/>
      <c r="K94" s="67"/>
      <c r="L94" s="67"/>
      <c r="M94" s="67"/>
      <c r="N94" s="67"/>
      <c r="O94" s="67"/>
      <c r="P94" s="67"/>
      <c r="Q94" s="67"/>
      <c r="R94" s="67"/>
      <c r="S94" s="67"/>
      <c r="W94" s="17"/>
    </row>
    <row r="95" spans="1:23">
      <c r="A95" s="67"/>
      <c r="B95" s="62" t="s">
        <v>513</v>
      </c>
      <c r="C95" s="156" t="s">
        <v>508</v>
      </c>
      <c r="D95" s="165" t="s">
        <v>509</v>
      </c>
      <c r="E95" s="166"/>
      <c r="F95" s="167"/>
      <c r="G95" s="67"/>
      <c r="H95" s="67"/>
      <c r="I95" s="67"/>
      <c r="J95" s="67"/>
      <c r="K95" s="67"/>
      <c r="L95" s="67"/>
      <c r="M95" s="67"/>
      <c r="N95" s="67"/>
      <c r="O95" s="67"/>
      <c r="P95" s="67"/>
      <c r="Q95" s="67"/>
      <c r="R95" s="67"/>
      <c r="S95" s="67"/>
      <c r="W95" s="17"/>
    </row>
    <row r="96" spans="1:23">
      <c r="A96" s="67"/>
      <c r="B96" s="171"/>
      <c r="C96" s="157"/>
      <c r="D96" s="162"/>
      <c r="E96" s="163"/>
      <c r="F96" s="164"/>
      <c r="G96" s="67"/>
      <c r="H96" s="67"/>
      <c r="I96" s="67"/>
      <c r="J96" s="67"/>
      <c r="K96" s="67"/>
      <c r="L96" s="67"/>
      <c r="M96" s="67"/>
      <c r="N96" s="67"/>
      <c r="O96" s="67"/>
      <c r="P96" s="67"/>
      <c r="Q96" s="67"/>
      <c r="R96" s="67"/>
      <c r="S96" s="67"/>
      <c r="W96" s="17"/>
    </row>
    <row r="97" spans="1:23">
      <c r="A97" s="67"/>
      <c r="B97" s="171"/>
      <c r="C97" s="157"/>
      <c r="D97" s="162"/>
      <c r="E97" s="163"/>
      <c r="F97" s="164"/>
      <c r="G97" s="67"/>
      <c r="H97" s="67"/>
      <c r="I97" s="67"/>
      <c r="J97" s="67"/>
      <c r="K97" s="67"/>
      <c r="L97" s="67"/>
      <c r="M97" s="67"/>
      <c r="N97" s="67"/>
      <c r="O97" s="67"/>
      <c r="P97" s="67"/>
      <c r="Q97" s="67"/>
      <c r="R97" s="67"/>
      <c r="S97" s="67"/>
      <c r="W97" s="17"/>
    </row>
    <row r="98" spans="1:23">
      <c r="A98" s="67"/>
      <c r="B98" s="171"/>
      <c r="C98" s="157"/>
      <c r="D98" s="162"/>
      <c r="E98" s="163"/>
      <c r="F98" s="164"/>
      <c r="G98" s="67"/>
      <c r="H98" s="67"/>
      <c r="I98" s="67"/>
      <c r="J98" s="67"/>
      <c r="K98" s="67"/>
      <c r="L98" s="67"/>
      <c r="M98" s="67"/>
      <c r="N98" s="67"/>
      <c r="O98" s="67"/>
      <c r="P98" s="67"/>
      <c r="Q98" s="67"/>
      <c r="R98" s="67"/>
      <c r="S98" s="67"/>
      <c r="W98" s="17"/>
    </row>
    <row r="99" spans="1:23">
      <c r="A99" s="67"/>
      <c r="B99" s="171"/>
      <c r="C99" s="157"/>
      <c r="D99" s="63" t="s">
        <v>510</v>
      </c>
      <c r="E99" s="64"/>
      <c r="F99" s="65" t="s">
        <v>460</v>
      </c>
      <c r="G99" s="67"/>
      <c r="H99" s="67"/>
      <c r="I99" s="67"/>
      <c r="J99" s="67"/>
      <c r="K99" s="67"/>
      <c r="L99" s="67"/>
      <c r="M99" s="67"/>
      <c r="N99" s="67"/>
      <c r="O99" s="67"/>
      <c r="P99" s="67"/>
      <c r="Q99" s="67"/>
      <c r="R99" s="67"/>
      <c r="S99" s="67"/>
      <c r="W99" s="17"/>
    </row>
    <row r="100" spans="1:23">
      <c r="A100" s="67"/>
      <c r="B100" s="171"/>
      <c r="C100" s="157"/>
      <c r="D100" s="150"/>
      <c r="E100" s="151"/>
      <c r="F100" s="154"/>
      <c r="G100" s="67"/>
      <c r="H100" s="67"/>
      <c r="I100" s="67"/>
      <c r="J100" s="67"/>
      <c r="K100" s="67"/>
      <c r="L100" s="67"/>
      <c r="M100" s="67"/>
      <c r="N100" s="67"/>
      <c r="O100" s="67"/>
      <c r="P100" s="67"/>
      <c r="Q100" s="67"/>
      <c r="R100" s="67"/>
      <c r="S100" s="67"/>
      <c r="W100" s="17"/>
    </row>
    <row r="101" spans="1:23">
      <c r="A101" s="67"/>
      <c r="B101" s="172"/>
      <c r="C101" s="157"/>
      <c r="D101" s="168"/>
      <c r="E101" s="169"/>
      <c r="F101" s="170"/>
      <c r="G101" s="67"/>
      <c r="H101" s="67"/>
      <c r="I101" s="67"/>
      <c r="J101" s="67"/>
      <c r="K101" s="67"/>
      <c r="L101" s="67"/>
      <c r="M101" s="67"/>
      <c r="N101" s="67"/>
      <c r="O101" s="67"/>
      <c r="P101" s="67"/>
      <c r="Q101" s="67"/>
      <c r="R101" s="67"/>
      <c r="S101" s="67"/>
      <c r="W101" s="17"/>
    </row>
    <row r="102" spans="1:23">
      <c r="A102" s="67"/>
      <c r="B102" s="66" t="s">
        <v>461</v>
      </c>
      <c r="C102" s="157"/>
      <c r="D102" s="159" t="s">
        <v>511</v>
      </c>
      <c r="E102" s="160"/>
      <c r="F102" s="161"/>
      <c r="G102" s="67"/>
      <c r="H102" s="67"/>
      <c r="I102" s="67"/>
      <c r="J102" s="67"/>
      <c r="K102" s="67"/>
      <c r="L102" s="67"/>
      <c r="M102" s="67"/>
      <c r="N102" s="67"/>
      <c r="O102" s="67"/>
      <c r="P102" s="67"/>
      <c r="Q102" s="67"/>
      <c r="R102" s="67"/>
      <c r="S102" s="67"/>
      <c r="W102" s="17"/>
    </row>
    <row r="103" spans="1:23">
      <c r="A103" s="67"/>
      <c r="B103" s="173"/>
      <c r="C103" s="157"/>
      <c r="D103" s="162"/>
      <c r="E103" s="163"/>
      <c r="F103" s="164"/>
      <c r="G103" s="67"/>
      <c r="H103" s="67"/>
      <c r="I103" s="67"/>
      <c r="J103" s="67"/>
      <c r="K103" s="67"/>
      <c r="L103" s="67"/>
      <c r="M103" s="67"/>
      <c r="N103" s="67"/>
      <c r="O103" s="67"/>
      <c r="P103" s="67"/>
      <c r="Q103" s="67"/>
      <c r="R103" s="67"/>
      <c r="S103" s="67"/>
      <c r="W103" s="17"/>
    </row>
    <row r="104" spans="1:23">
      <c r="A104" s="67"/>
      <c r="B104" s="171"/>
      <c r="C104" s="157"/>
      <c r="D104" s="162"/>
      <c r="E104" s="163"/>
      <c r="F104" s="164"/>
      <c r="G104" s="67"/>
      <c r="H104" s="67"/>
      <c r="I104" s="67"/>
      <c r="J104" s="67"/>
      <c r="K104" s="67"/>
      <c r="L104" s="67"/>
      <c r="M104" s="67"/>
      <c r="N104" s="67"/>
      <c r="O104" s="67"/>
      <c r="P104" s="67"/>
      <c r="Q104" s="67"/>
      <c r="R104" s="67"/>
      <c r="S104" s="67"/>
      <c r="W104" s="17"/>
    </row>
    <row r="105" spans="1:23">
      <c r="A105" s="67"/>
      <c r="B105" s="171"/>
      <c r="C105" s="157"/>
      <c r="D105" s="162"/>
      <c r="E105" s="163"/>
      <c r="F105" s="164"/>
      <c r="G105" s="67"/>
      <c r="H105" s="67"/>
      <c r="I105" s="67"/>
      <c r="J105" s="67"/>
      <c r="K105" s="67"/>
      <c r="L105" s="67"/>
      <c r="M105" s="67"/>
      <c r="N105" s="67"/>
      <c r="O105" s="67"/>
      <c r="P105" s="67"/>
      <c r="Q105" s="67"/>
      <c r="R105" s="67"/>
      <c r="S105" s="67"/>
      <c r="W105" s="17"/>
    </row>
    <row r="106" spans="1:23">
      <c r="A106" s="67"/>
      <c r="B106" s="171"/>
      <c r="C106" s="157"/>
      <c r="D106" s="63" t="s">
        <v>510</v>
      </c>
      <c r="E106" s="64"/>
      <c r="F106" s="65" t="s">
        <v>460</v>
      </c>
      <c r="G106" s="67"/>
      <c r="H106" s="67"/>
      <c r="I106" s="67"/>
      <c r="J106" s="67"/>
      <c r="K106" s="67"/>
      <c r="L106" s="67"/>
      <c r="M106" s="67"/>
      <c r="N106" s="67"/>
      <c r="O106" s="67"/>
      <c r="P106" s="67"/>
      <c r="Q106" s="67"/>
      <c r="R106" s="67"/>
      <c r="S106" s="67"/>
      <c r="W106" s="17"/>
    </row>
    <row r="107" spans="1:23">
      <c r="A107" s="67"/>
      <c r="B107" s="171"/>
      <c r="C107" s="157"/>
      <c r="D107" s="150"/>
      <c r="E107" s="151"/>
      <c r="F107" s="154"/>
      <c r="G107" s="67"/>
      <c r="H107" s="67"/>
      <c r="I107" s="67"/>
      <c r="J107" s="67"/>
      <c r="K107" s="67"/>
      <c r="L107" s="67"/>
      <c r="M107" s="67"/>
      <c r="N107" s="67"/>
      <c r="O107" s="67"/>
      <c r="P107" s="67"/>
      <c r="Q107" s="67"/>
      <c r="R107" s="67"/>
      <c r="S107" s="67"/>
      <c r="W107" s="17"/>
    </row>
    <row r="108" spans="1:23" ht="18.75" thickBot="1">
      <c r="A108" s="67"/>
      <c r="B108" s="174"/>
      <c r="C108" s="158"/>
      <c r="D108" s="152"/>
      <c r="E108" s="153"/>
      <c r="F108" s="155"/>
      <c r="G108" s="67"/>
      <c r="H108" s="67"/>
      <c r="I108" s="67"/>
      <c r="J108" s="67"/>
      <c r="K108" s="67"/>
      <c r="L108" s="67"/>
      <c r="M108" s="67"/>
      <c r="N108" s="67"/>
      <c r="O108" s="67"/>
      <c r="P108" s="67"/>
      <c r="Q108" s="67"/>
      <c r="R108" s="67"/>
      <c r="S108" s="67"/>
      <c r="W108" s="17"/>
    </row>
    <row r="109" spans="1:23" ht="19.5" customHeight="1">
      <c r="A109" s="67"/>
      <c r="B109" s="148" t="s">
        <v>512</v>
      </c>
      <c r="C109" s="149"/>
      <c r="D109" s="149"/>
      <c r="E109" s="149"/>
      <c r="F109" s="149"/>
      <c r="G109" s="67"/>
      <c r="H109" s="67"/>
      <c r="I109" s="67"/>
      <c r="J109" s="67"/>
      <c r="K109" s="67"/>
      <c r="L109" s="67"/>
      <c r="M109" s="67"/>
      <c r="N109" s="67"/>
      <c r="O109" s="67"/>
      <c r="P109" s="67"/>
      <c r="Q109" s="67"/>
      <c r="R109" s="67"/>
      <c r="S109" s="67"/>
      <c r="W109" s="17"/>
    </row>
    <row r="110" spans="1:23">
      <c r="A110" s="67"/>
      <c r="B110" s="67"/>
      <c r="C110" s="67"/>
      <c r="D110" s="67"/>
      <c r="E110" s="67"/>
      <c r="F110" s="67"/>
      <c r="G110" s="67"/>
      <c r="H110" s="67"/>
      <c r="I110" s="67"/>
      <c r="J110" s="67"/>
      <c r="K110" s="67"/>
      <c r="L110" s="67"/>
      <c r="M110" s="67"/>
      <c r="N110" s="67"/>
      <c r="O110" s="67"/>
      <c r="P110" s="67"/>
      <c r="Q110" s="67"/>
      <c r="R110" s="67"/>
      <c r="S110" s="67"/>
    </row>
    <row r="111" spans="1:23">
      <c r="A111" s="67"/>
      <c r="B111" s="67"/>
      <c r="C111" s="67"/>
      <c r="D111" s="67"/>
      <c r="E111" s="67"/>
      <c r="F111" s="67"/>
      <c r="G111" s="67"/>
      <c r="H111" s="67"/>
      <c r="I111" s="67"/>
      <c r="J111" s="67"/>
      <c r="K111" s="67"/>
      <c r="L111" s="67"/>
      <c r="M111" s="67"/>
      <c r="N111" s="67"/>
      <c r="O111" s="67"/>
      <c r="P111" s="67"/>
      <c r="Q111" s="67"/>
      <c r="R111" s="67"/>
      <c r="S111" s="67"/>
    </row>
    <row r="112" spans="1:23">
      <c r="A112" s="67"/>
      <c r="B112" s="67"/>
      <c r="C112" s="67"/>
      <c r="D112" s="67"/>
      <c r="E112" s="67"/>
      <c r="F112" s="67"/>
      <c r="G112" s="67"/>
      <c r="H112" s="67"/>
      <c r="I112" s="67"/>
      <c r="J112" s="67"/>
      <c r="K112" s="67"/>
      <c r="L112" s="67"/>
      <c r="M112" s="67"/>
      <c r="N112" s="67"/>
      <c r="O112" s="67"/>
      <c r="P112" s="67"/>
      <c r="Q112" s="67"/>
      <c r="R112" s="67"/>
      <c r="S112" s="67"/>
    </row>
    <row r="113" spans="1:19">
      <c r="A113" s="67"/>
      <c r="B113" s="67"/>
      <c r="C113" s="67"/>
      <c r="D113" s="67"/>
      <c r="E113" s="67"/>
      <c r="F113" s="67"/>
      <c r="G113" s="67"/>
      <c r="H113" s="67"/>
      <c r="I113" s="67"/>
      <c r="J113" s="67"/>
      <c r="K113" s="67"/>
      <c r="L113" s="67"/>
      <c r="M113" s="67"/>
      <c r="N113" s="67"/>
      <c r="O113" s="67"/>
      <c r="P113" s="67"/>
      <c r="Q113" s="67"/>
      <c r="R113" s="67"/>
      <c r="S113" s="67"/>
    </row>
    <row r="114" spans="1:19">
      <c r="A114" s="67"/>
      <c r="B114" s="67"/>
      <c r="C114" s="67"/>
      <c r="D114" s="67"/>
      <c r="E114" s="67"/>
      <c r="F114" s="67"/>
      <c r="G114" s="67"/>
      <c r="H114" s="67"/>
      <c r="I114" s="67"/>
      <c r="J114" s="67"/>
      <c r="K114" s="67"/>
      <c r="L114" s="67"/>
      <c r="M114" s="67"/>
      <c r="N114" s="67"/>
      <c r="O114" s="67"/>
      <c r="P114" s="67"/>
      <c r="Q114" s="67"/>
      <c r="R114" s="67"/>
      <c r="S114" s="67"/>
    </row>
    <row r="115" spans="1:19">
      <c r="A115" s="67"/>
      <c r="B115" s="67"/>
      <c r="C115" s="67"/>
      <c r="D115" s="67"/>
      <c r="E115" s="67"/>
      <c r="F115" s="67"/>
      <c r="G115" s="67"/>
      <c r="H115" s="67"/>
      <c r="I115" s="67"/>
      <c r="J115" s="67"/>
      <c r="K115" s="67"/>
      <c r="L115" s="67"/>
      <c r="M115" s="67"/>
      <c r="N115" s="67"/>
      <c r="O115" s="67"/>
      <c r="P115" s="67"/>
      <c r="Q115" s="67"/>
      <c r="R115" s="67"/>
      <c r="S115" s="67"/>
    </row>
    <row r="116" spans="1:19">
      <c r="A116" s="67"/>
      <c r="B116" s="67"/>
      <c r="C116" s="67"/>
      <c r="D116" s="67"/>
      <c r="E116" s="67"/>
      <c r="F116" s="67"/>
      <c r="G116" s="67"/>
      <c r="H116" s="67"/>
      <c r="I116" s="67"/>
      <c r="J116" s="67"/>
      <c r="K116" s="67"/>
      <c r="L116" s="67"/>
      <c r="M116" s="67"/>
      <c r="N116" s="67"/>
      <c r="O116" s="67"/>
      <c r="P116" s="67"/>
      <c r="Q116" s="67"/>
      <c r="R116" s="67"/>
      <c r="S116" s="67"/>
    </row>
    <row r="117" spans="1:19">
      <c r="A117" s="67"/>
      <c r="B117" s="67"/>
      <c r="C117" s="67"/>
      <c r="D117" s="67"/>
      <c r="E117" s="67"/>
      <c r="F117" s="67"/>
      <c r="G117" s="67"/>
      <c r="H117" s="67"/>
      <c r="I117" s="67"/>
      <c r="J117" s="67"/>
      <c r="K117" s="67"/>
      <c r="L117" s="67"/>
      <c r="M117" s="67"/>
      <c r="N117" s="67"/>
      <c r="O117" s="67"/>
      <c r="P117" s="67"/>
      <c r="Q117" s="67"/>
      <c r="R117" s="67"/>
      <c r="S117" s="67"/>
    </row>
    <row r="118" spans="1:19">
      <c r="A118" s="67"/>
      <c r="B118" s="67"/>
      <c r="C118" s="67"/>
      <c r="D118" s="67"/>
      <c r="E118" s="67"/>
      <c r="F118" s="67"/>
      <c r="G118" s="67"/>
      <c r="H118" s="67"/>
      <c r="I118" s="67"/>
      <c r="J118" s="67"/>
      <c r="K118" s="67"/>
      <c r="L118" s="67"/>
      <c r="M118" s="67"/>
      <c r="N118" s="67"/>
      <c r="O118" s="67"/>
      <c r="P118" s="67"/>
      <c r="Q118" s="67"/>
      <c r="R118" s="67"/>
      <c r="S118" s="67"/>
    </row>
    <row r="119" spans="1:19">
      <c r="A119" s="67"/>
      <c r="B119" s="67"/>
      <c r="C119" s="67"/>
      <c r="D119" s="67"/>
      <c r="E119" s="67"/>
      <c r="F119" s="67"/>
      <c r="G119" s="67"/>
      <c r="H119" s="67"/>
      <c r="I119" s="67"/>
      <c r="J119" s="67"/>
      <c r="K119" s="67"/>
      <c r="L119" s="67"/>
      <c r="M119" s="67"/>
      <c r="N119" s="67"/>
      <c r="O119" s="67"/>
      <c r="P119" s="67"/>
      <c r="Q119" s="67"/>
      <c r="R119" s="67"/>
      <c r="S119" s="67"/>
    </row>
    <row r="120" spans="1:19">
      <c r="A120" s="67"/>
      <c r="B120" s="67"/>
      <c r="C120" s="67"/>
      <c r="D120" s="67"/>
      <c r="E120" s="67"/>
      <c r="F120" s="67"/>
      <c r="G120" s="67"/>
      <c r="H120" s="67"/>
      <c r="I120" s="67"/>
      <c r="J120" s="67"/>
      <c r="K120" s="67"/>
      <c r="L120" s="67"/>
      <c r="M120" s="67"/>
      <c r="N120" s="67"/>
      <c r="O120" s="67"/>
      <c r="P120" s="67"/>
      <c r="Q120" s="67"/>
      <c r="R120" s="67"/>
      <c r="S120" s="67"/>
    </row>
    <row r="121" spans="1:19">
      <c r="A121" s="67"/>
      <c r="B121" s="67"/>
      <c r="C121" s="67"/>
      <c r="D121" s="67"/>
      <c r="E121" s="67"/>
      <c r="F121" s="67"/>
      <c r="G121" s="67"/>
      <c r="H121" s="67"/>
      <c r="I121" s="67"/>
      <c r="J121" s="67"/>
      <c r="K121" s="67"/>
      <c r="L121" s="67"/>
      <c r="M121" s="67"/>
      <c r="N121" s="67"/>
      <c r="O121" s="67"/>
      <c r="P121" s="67"/>
      <c r="Q121" s="67"/>
      <c r="R121" s="67"/>
      <c r="S121" s="67"/>
    </row>
    <row r="122" spans="1:19">
      <c r="A122" s="67"/>
      <c r="B122" s="67"/>
      <c r="C122" s="67"/>
      <c r="D122" s="67"/>
      <c r="E122" s="67"/>
      <c r="F122" s="67"/>
      <c r="G122" s="67"/>
      <c r="H122" s="67"/>
      <c r="I122" s="67"/>
      <c r="J122" s="67"/>
      <c r="K122" s="67"/>
      <c r="L122" s="67"/>
      <c r="M122" s="67"/>
      <c r="N122" s="67"/>
      <c r="O122" s="67"/>
      <c r="P122" s="67"/>
      <c r="Q122" s="67"/>
      <c r="R122" s="67"/>
      <c r="S122" s="67"/>
    </row>
    <row r="123" spans="1:19">
      <c r="A123" s="67"/>
      <c r="B123" s="67"/>
      <c r="C123" s="67"/>
      <c r="D123" s="67"/>
      <c r="E123" s="67"/>
      <c r="F123" s="67"/>
      <c r="G123" s="67"/>
      <c r="H123" s="67"/>
      <c r="I123" s="67"/>
      <c r="J123" s="67"/>
      <c r="K123" s="67"/>
      <c r="L123" s="67"/>
      <c r="M123" s="67"/>
      <c r="N123" s="67"/>
      <c r="O123" s="67"/>
      <c r="P123" s="67"/>
      <c r="Q123" s="67"/>
      <c r="R123" s="67"/>
      <c r="S123" s="67"/>
    </row>
    <row r="124" spans="1:19">
      <c r="A124" s="67"/>
      <c r="B124" s="67"/>
      <c r="C124" s="67"/>
      <c r="D124" s="67"/>
      <c r="E124" s="67"/>
      <c r="F124" s="67"/>
      <c r="G124" s="67"/>
      <c r="H124" s="67"/>
      <c r="I124" s="67"/>
      <c r="J124" s="67"/>
      <c r="K124" s="67"/>
      <c r="L124" s="67"/>
      <c r="M124" s="67"/>
      <c r="N124" s="67"/>
      <c r="O124" s="67"/>
      <c r="P124" s="67"/>
      <c r="Q124" s="67"/>
      <c r="R124" s="67"/>
      <c r="S124" s="67"/>
    </row>
    <row r="125" spans="1:19">
      <c r="A125" s="67"/>
      <c r="B125" s="67"/>
      <c r="C125" s="67"/>
      <c r="D125" s="67"/>
      <c r="E125" s="67"/>
      <c r="F125" s="67"/>
      <c r="G125" s="67"/>
      <c r="H125" s="67"/>
      <c r="I125" s="67"/>
      <c r="J125" s="67"/>
      <c r="K125" s="67"/>
      <c r="L125" s="67"/>
      <c r="M125" s="67"/>
      <c r="N125" s="67"/>
      <c r="O125" s="67"/>
      <c r="P125" s="67"/>
      <c r="Q125" s="67"/>
      <c r="R125" s="67"/>
      <c r="S125" s="67"/>
    </row>
    <row r="126" spans="1:19">
      <c r="A126" s="67"/>
      <c r="B126" s="67"/>
      <c r="C126" s="67"/>
      <c r="D126" s="67"/>
      <c r="E126" s="67"/>
      <c r="F126" s="67"/>
      <c r="G126" s="67"/>
      <c r="H126" s="67"/>
      <c r="I126" s="67"/>
      <c r="J126" s="67"/>
      <c r="K126" s="67"/>
      <c r="L126" s="67"/>
      <c r="M126" s="67"/>
      <c r="N126" s="67"/>
      <c r="O126" s="67"/>
      <c r="P126" s="67"/>
      <c r="Q126" s="67"/>
      <c r="R126" s="67"/>
      <c r="S126" s="67"/>
    </row>
    <row r="127" spans="1:19">
      <c r="A127" s="67"/>
      <c r="B127" s="67"/>
      <c r="C127" s="67"/>
      <c r="D127" s="67"/>
      <c r="E127" s="67"/>
      <c r="F127" s="67"/>
      <c r="G127" s="67"/>
      <c r="H127" s="67"/>
      <c r="I127" s="67"/>
      <c r="J127" s="67"/>
      <c r="K127" s="67"/>
      <c r="L127" s="67"/>
      <c r="M127" s="67"/>
      <c r="N127" s="67"/>
      <c r="O127" s="67"/>
      <c r="P127" s="67"/>
      <c r="Q127" s="67"/>
      <c r="R127" s="67"/>
      <c r="S127" s="67"/>
    </row>
    <row r="128" spans="1:19">
      <c r="A128" s="67"/>
      <c r="B128" s="67"/>
      <c r="C128" s="67"/>
      <c r="D128" s="67"/>
      <c r="E128" s="67"/>
      <c r="F128" s="67"/>
      <c r="G128" s="67"/>
      <c r="H128" s="67"/>
      <c r="I128" s="67"/>
      <c r="J128" s="67"/>
      <c r="K128" s="67"/>
      <c r="L128" s="67"/>
      <c r="M128" s="67"/>
      <c r="N128" s="67"/>
      <c r="O128" s="67"/>
      <c r="P128" s="67"/>
      <c r="Q128" s="67"/>
      <c r="R128" s="67"/>
      <c r="S128" s="67"/>
    </row>
    <row r="129" spans="1:19">
      <c r="A129" s="67"/>
      <c r="B129" s="67"/>
      <c r="C129" s="67"/>
      <c r="D129" s="67"/>
      <c r="E129" s="67"/>
      <c r="F129" s="67"/>
      <c r="G129" s="67"/>
      <c r="H129" s="67"/>
      <c r="I129" s="67"/>
      <c r="J129" s="67"/>
      <c r="K129" s="67"/>
      <c r="L129" s="67"/>
      <c r="M129" s="67"/>
      <c r="N129" s="67"/>
      <c r="O129" s="67"/>
      <c r="P129" s="67"/>
      <c r="Q129" s="67"/>
      <c r="R129" s="67"/>
      <c r="S129" s="67"/>
    </row>
    <row r="130" spans="1:19">
      <c r="A130" s="67"/>
      <c r="B130" s="67"/>
      <c r="C130" s="67"/>
      <c r="D130" s="67"/>
      <c r="E130" s="67"/>
      <c r="F130" s="67"/>
      <c r="G130" s="67"/>
      <c r="H130" s="67"/>
      <c r="I130" s="67"/>
      <c r="J130" s="67"/>
      <c r="K130" s="67"/>
      <c r="L130" s="67"/>
      <c r="M130" s="67"/>
      <c r="N130" s="67"/>
      <c r="O130" s="67"/>
      <c r="P130" s="67"/>
      <c r="Q130" s="67"/>
      <c r="R130" s="67"/>
      <c r="S130" s="67"/>
    </row>
    <row r="131" spans="1:19">
      <c r="A131" s="67"/>
      <c r="B131" s="67"/>
      <c r="C131" s="67"/>
      <c r="D131" s="67"/>
      <c r="E131" s="67"/>
      <c r="F131" s="67"/>
      <c r="G131" s="67"/>
      <c r="H131" s="67"/>
      <c r="I131" s="67"/>
      <c r="J131" s="67"/>
      <c r="K131" s="67"/>
      <c r="L131" s="67"/>
      <c r="M131" s="67"/>
      <c r="N131" s="67"/>
      <c r="O131" s="67"/>
      <c r="P131" s="67"/>
      <c r="Q131" s="67"/>
      <c r="R131" s="67"/>
      <c r="S131" s="67"/>
    </row>
    <row r="132" spans="1:19">
      <c r="A132" s="67"/>
      <c r="B132" s="67"/>
      <c r="C132" s="67"/>
      <c r="D132" s="67"/>
      <c r="E132" s="67"/>
      <c r="F132" s="67"/>
      <c r="G132" s="67"/>
      <c r="H132" s="67"/>
      <c r="I132" s="67"/>
      <c r="J132" s="67"/>
      <c r="K132" s="67"/>
      <c r="L132" s="67"/>
      <c r="M132" s="67"/>
      <c r="N132" s="67"/>
      <c r="O132" s="67"/>
      <c r="P132" s="67"/>
      <c r="Q132" s="67"/>
      <c r="R132" s="67"/>
      <c r="S132" s="67"/>
    </row>
    <row r="133" spans="1:19">
      <c r="A133" s="67"/>
      <c r="B133" s="67"/>
      <c r="C133" s="67"/>
      <c r="D133" s="67"/>
      <c r="E133" s="67"/>
      <c r="F133" s="67"/>
      <c r="G133" s="67"/>
      <c r="H133" s="67"/>
      <c r="I133" s="67"/>
      <c r="J133" s="67"/>
      <c r="K133" s="67"/>
      <c r="L133" s="67"/>
      <c r="M133" s="67"/>
      <c r="N133" s="67"/>
      <c r="O133" s="67"/>
      <c r="P133" s="67"/>
      <c r="Q133" s="67"/>
      <c r="R133" s="67"/>
      <c r="S133" s="67"/>
    </row>
    <row r="134" spans="1:19">
      <c r="A134" s="67"/>
      <c r="B134" s="67"/>
      <c r="C134" s="67"/>
      <c r="D134" s="67"/>
      <c r="E134" s="67"/>
      <c r="F134" s="67"/>
      <c r="G134" s="67"/>
      <c r="H134" s="67"/>
      <c r="I134" s="67"/>
      <c r="J134" s="67"/>
      <c r="K134" s="67"/>
      <c r="L134" s="67"/>
      <c r="M134" s="67"/>
      <c r="N134" s="67"/>
      <c r="O134" s="67"/>
      <c r="P134" s="67"/>
      <c r="Q134" s="67"/>
      <c r="R134" s="67"/>
      <c r="S134" s="67"/>
    </row>
    <row r="135" spans="1:19">
      <c r="A135" s="67"/>
      <c r="B135" s="67"/>
      <c r="C135" s="67"/>
      <c r="D135" s="67"/>
      <c r="E135" s="67"/>
      <c r="F135" s="67"/>
      <c r="G135" s="67"/>
      <c r="H135" s="67"/>
      <c r="I135" s="67"/>
      <c r="J135" s="67"/>
      <c r="K135" s="67"/>
      <c r="L135" s="67"/>
      <c r="M135" s="67"/>
      <c r="N135" s="67"/>
      <c r="O135" s="67"/>
      <c r="P135" s="67"/>
      <c r="Q135" s="67"/>
      <c r="R135" s="67"/>
      <c r="S135" s="67"/>
    </row>
    <row r="136" spans="1:19">
      <c r="A136" s="67"/>
      <c r="B136" s="67"/>
      <c r="C136" s="67"/>
      <c r="D136" s="67"/>
      <c r="E136" s="67"/>
      <c r="F136" s="67"/>
      <c r="G136" s="67"/>
      <c r="H136" s="67"/>
      <c r="I136" s="67"/>
      <c r="J136" s="67"/>
      <c r="K136" s="67"/>
      <c r="L136" s="67"/>
      <c r="M136" s="67"/>
      <c r="N136" s="67"/>
      <c r="O136" s="67"/>
      <c r="P136" s="67"/>
      <c r="Q136" s="67"/>
      <c r="R136" s="67"/>
      <c r="S136" s="67"/>
    </row>
    <row r="137" spans="1:19">
      <c r="A137" s="67"/>
      <c r="B137" s="67"/>
      <c r="C137" s="67"/>
      <c r="D137" s="67"/>
      <c r="E137" s="67"/>
      <c r="F137" s="67"/>
      <c r="G137" s="67"/>
      <c r="H137" s="67"/>
      <c r="I137" s="67"/>
      <c r="J137" s="67"/>
      <c r="K137" s="67"/>
      <c r="L137" s="67"/>
      <c r="M137" s="67"/>
      <c r="N137" s="67"/>
      <c r="O137" s="67"/>
      <c r="P137" s="67"/>
      <c r="Q137" s="67"/>
      <c r="R137" s="67"/>
      <c r="S137" s="67"/>
    </row>
    <row r="138" spans="1:19">
      <c r="A138" s="67"/>
      <c r="B138" s="67"/>
      <c r="C138" s="67"/>
      <c r="D138" s="67"/>
      <c r="E138" s="67"/>
      <c r="F138" s="67"/>
      <c r="G138" s="67"/>
      <c r="H138" s="67"/>
      <c r="I138" s="67"/>
      <c r="J138" s="67"/>
      <c r="K138" s="67"/>
      <c r="L138" s="67"/>
      <c r="M138" s="67"/>
      <c r="N138" s="67"/>
      <c r="O138" s="67"/>
      <c r="P138" s="67"/>
      <c r="Q138" s="67"/>
      <c r="R138" s="67"/>
      <c r="S138" s="67"/>
    </row>
    <row r="139" spans="1:19">
      <c r="A139" s="67"/>
      <c r="B139" s="67"/>
      <c r="C139" s="67"/>
      <c r="D139" s="67"/>
      <c r="E139" s="67"/>
      <c r="F139" s="67"/>
      <c r="G139" s="67"/>
      <c r="H139" s="67"/>
      <c r="I139" s="67"/>
      <c r="J139" s="67"/>
      <c r="K139" s="67"/>
      <c r="L139" s="67"/>
      <c r="M139" s="67"/>
      <c r="N139" s="67"/>
      <c r="O139" s="67"/>
      <c r="P139" s="67"/>
      <c r="Q139" s="67"/>
      <c r="R139" s="67"/>
      <c r="S139" s="67"/>
    </row>
    <row r="140" spans="1:19">
      <c r="A140" s="67"/>
      <c r="B140" s="67"/>
      <c r="C140" s="67"/>
      <c r="D140" s="67"/>
      <c r="E140" s="67"/>
      <c r="F140" s="67"/>
      <c r="G140" s="67"/>
      <c r="H140" s="67"/>
      <c r="I140" s="67"/>
      <c r="J140" s="67"/>
      <c r="K140" s="67"/>
      <c r="L140" s="67"/>
      <c r="M140" s="67"/>
      <c r="N140" s="67"/>
      <c r="O140" s="67"/>
      <c r="P140" s="67"/>
      <c r="Q140" s="67"/>
      <c r="R140" s="67"/>
      <c r="S140" s="67"/>
    </row>
    <row r="141" spans="1:19">
      <c r="A141" s="67"/>
      <c r="B141" s="67"/>
      <c r="C141" s="67"/>
      <c r="D141" s="67"/>
      <c r="E141" s="67"/>
      <c r="F141" s="67"/>
      <c r="G141" s="67"/>
      <c r="H141" s="67"/>
      <c r="I141" s="67"/>
      <c r="J141" s="67"/>
      <c r="K141" s="67"/>
      <c r="L141" s="67"/>
      <c r="M141" s="67"/>
      <c r="N141" s="67"/>
      <c r="O141" s="67"/>
      <c r="P141" s="67"/>
      <c r="Q141" s="67"/>
      <c r="R141" s="67"/>
      <c r="S141" s="67"/>
    </row>
    <row r="142" spans="1:19">
      <c r="A142" s="67"/>
      <c r="B142" s="67"/>
      <c r="C142" s="67"/>
      <c r="D142" s="67"/>
      <c r="E142" s="67"/>
      <c r="F142" s="67"/>
      <c r="G142" s="67"/>
      <c r="H142" s="67"/>
      <c r="I142" s="67"/>
      <c r="J142" s="67"/>
      <c r="K142" s="67"/>
      <c r="L142" s="67"/>
      <c r="M142" s="67"/>
      <c r="N142" s="67"/>
      <c r="O142" s="67"/>
      <c r="P142" s="67"/>
      <c r="Q142" s="67"/>
      <c r="R142" s="67"/>
      <c r="S142" s="67"/>
    </row>
    <row r="143" spans="1:19">
      <c r="A143" s="67"/>
      <c r="B143" s="67"/>
      <c r="C143" s="67"/>
      <c r="D143" s="67"/>
      <c r="E143" s="67"/>
      <c r="F143" s="67"/>
      <c r="G143" s="67"/>
      <c r="H143" s="67"/>
      <c r="I143" s="67"/>
      <c r="J143" s="67"/>
      <c r="K143" s="67"/>
      <c r="L143" s="67"/>
      <c r="M143" s="67"/>
      <c r="N143" s="67"/>
      <c r="O143" s="67"/>
      <c r="P143" s="67"/>
      <c r="Q143" s="67"/>
      <c r="R143" s="67"/>
      <c r="S143" s="67"/>
    </row>
    <row r="144" spans="1:19">
      <c r="A144" s="67"/>
      <c r="B144" s="67"/>
      <c r="C144" s="67"/>
      <c r="D144" s="67"/>
      <c r="E144" s="67"/>
      <c r="F144" s="67"/>
      <c r="G144" s="67"/>
      <c r="H144" s="67"/>
      <c r="I144" s="67"/>
      <c r="J144" s="67"/>
      <c r="K144" s="67"/>
      <c r="L144" s="67"/>
      <c r="M144" s="67"/>
      <c r="N144" s="67"/>
      <c r="O144" s="67"/>
      <c r="P144" s="67"/>
      <c r="Q144" s="67"/>
      <c r="R144" s="67"/>
      <c r="S144" s="67"/>
    </row>
    <row r="145" spans="1:19">
      <c r="A145" s="67"/>
      <c r="B145" s="67"/>
      <c r="C145" s="67"/>
      <c r="D145" s="67"/>
      <c r="E145" s="67"/>
      <c r="F145" s="67"/>
      <c r="G145" s="67"/>
      <c r="H145" s="67"/>
      <c r="I145" s="67"/>
      <c r="J145" s="67"/>
      <c r="K145" s="67"/>
      <c r="L145" s="67"/>
      <c r="M145" s="67"/>
      <c r="N145" s="67"/>
      <c r="O145" s="67"/>
      <c r="P145" s="67"/>
      <c r="Q145" s="67"/>
      <c r="R145" s="67"/>
      <c r="S145" s="67"/>
    </row>
    <row r="146" spans="1:19">
      <c r="A146" s="67"/>
      <c r="B146" s="67"/>
      <c r="C146" s="67"/>
      <c r="D146" s="67"/>
      <c r="E146" s="67"/>
      <c r="F146" s="67"/>
      <c r="G146" s="67"/>
      <c r="H146" s="67"/>
      <c r="I146" s="67"/>
      <c r="J146" s="67"/>
      <c r="K146" s="67"/>
      <c r="L146" s="67"/>
      <c r="M146" s="67"/>
      <c r="N146" s="67"/>
      <c r="O146" s="67"/>
      <c r="P146" s="67"/>
      <c r="Q146" s="67"/>
      <c r="R146" s="67"/>
      <c r="S146" s="67"/>
    </row>
    <row r="147" spans="1:19">
      <c r="A147" s="67"/>
      <c r="B147" s="67"/>
      <c r="C147" s="67"/>
      <c r="D147" s="67"/>
      <c r="E147" s="67"/>
      <c r="F147" s="67"/>
      <c r="G147" s="67"/>
      <c r="H147" s="67"/>
      <c r="I147" s="67"/>
      <c r="J147" s="67"/>
      <c r="K147" s="67"/>
      <c r="L147" s="67"/>
      <c r="M147" s="67"/>
      <c r="N147" s="67"/>
      <c r="O147" s="67"/>
      <c r="P147" s="67"/>
      <c r="Q147" s="67"/>
      <c r="R147" s="67"/>
      <c r="S147" s="67"/>
    </row>
    <row r="148" spans="1:19">
      <c r="A148" s="67"/>
      <c r="B148" s="67"/>
      <c r="C148" s="67"/>
      <c r="D148" s="67"/>
      <c r="E148" s="67"/>
      <c r="F148" s="67"/>
      <c r="G148" s="67"/>
      <c r="H148" s="67"/>
      <c r="I148" s="67"/>
      <c r="J148" s="67"/>
      <c r="K148" s="67"/>
      <c r="L148" s="67"/>
      <c r="M148" s="67"/>
      <c r="N148" s="67"/>
      <c r="O148" s="67"/>
      <c r="P148" s="67"/>
      <c r="Q148" s="67"/>
      <c r="R148" s="67"/>
      <c r="S148" s="67"/>
    </row>
    <row r="149" spans="1:19">
      <c r="A149" s="67"/>
      <c r="B149" s="67"/>
      <c r="C149" s="67"/>
      <c r="D149" s="67"/>
      <c r="E149" s="67"/>
      <c r="F149" s="67"/>
      <c r="G149" s="67"/>
      <c r="H149" s="67"/>
      <c r="I149" s="67"/>
      <c r="J149" s="67"/>
      <c r="K149" s="67"/>
      <c r="L149" s="67"/>
      <c r="M149" s="67"/>
      <c r="N149" s="67"/>
      <c r="O149" s="67"/>
      <c r="P149" s="67"/>
      <c r="Q149" s="67"/>
      <c r="R149" s="67"/>
      <c r="S149" s="67"/>
    </row>
    <row r="150" spans="1:19">
      <c r="A150" s="67"/>
      <c r="B150" s="67"/>
      <c r="C150" s="67"/>
      <c r="D150" s="67"/>
      <c r="E150" s="67"/>
      <c r="F150" s="67"/>
      <c r="G150" s="67"/>
      <c r="H150" s="67"/>
      <c r="I150" s="67"/>
      <c r="J150" s="67"/>
      <c r="K150" s="67"/>
      <c r="L150" s="67"/>
      <c r="M150" s="67"/>
      <c r="N150" s="67"/>
      <c r="O150" s="67"/>
      <c r="P150" s="67"/>
      <c r="Q150" s="67"/>
      <c r="R150" s="67"/>
      <c r="S150" s="67"/>
    </row>
    <row r="151" spans="1:19">
      <c r="A151" s="67"/>
      <c r="B151" s="67"/>
      <c r="C151" s="67"/>
      <c r="D151" s="67"/>
      <c r="E151" s="67"/>
      <c r="F151" s="67"/>
      <c r="G151" s="67"/>
      <c r="H151" s="67"/>
      <c r="I151" s="67"/>
      <c r="J151" s="67"/>
      <c r="K151" s="67"/>
      <c r="L151" s="67"/>
      <c r="M151" s="67"/>
      <c r="N151" s="67"/>
      <c r="O151" s="67"/>
      <c r="P151" s="67"/>
      <c r="Q151" s="67"/>
      <c r="R151" s="67"/>
      <c r="S151" s="67"/>
    </row>
    <row r="152" spans="1:19">
      <c r="A152" s="67"/>
      <c r="B152" s="67"/>
      <c r="C152" s="67"/>
      <c r="D152" s="67"/>
      <c r="E152" s="67"/>
      <c r="F152" s="67"/>
      <c r="G152" s="67"/>
      <c r="H152" s="67"/>
      <c r="I152" s="67"/>
      <c r="J152" s="67"/>
      <c r="K152" s="67"/>
      <c r="L152" s="67"/>
      <c r="M152" s="67"/>
      <c r="N152" s="67"/>
      <c r="O152" s="67"/>
      <c r="P152" s="67"/>
      <c r="Q152" s="67"/>
      <c r="R152" s="67"/>
      <c r="S152" s="67"/>
    </row>
    <row r="153" spans="1:19">
      <c r="A153" s="67"/>
      <c r="B153" s="67"/>
      <c r="C153" s="67"/>
      <c r="D153" s="67"/>
      <c r="E153" s="67"/>
      <c r="F153" s="67"/>
      <c r="G153" s="67"/>
      <c r="H153" s="67"/>
      <c r="I153" s="67"/>
      <c r="J153" s="67"/>
      <c r="K153" s="67"/>
      <c r="L153" s="67"/>
      <c r="M153" s="67"/>
      <c r="N153" s="67"/>
      <c r="O153" s="67"/>
      <c r="P153" s="67"/>
      <c r="Q153" s="67"/>
      <c r="R153" s="67"/>
      <c r="S153" s="67"/>
    </row>
    <row r="154" spans="1:19">
      <c r="A154" s="67"/>
      <c r="B154" s="67"/>
      <c r="C154" s="67"/>
      <c r="D154" s="67"/>
      <c r="E154" s="67"/>
      <c r="F154" s="67"/>
      <c r="G154" s="67"/>
      <c r="H154" s="67"/>
      <c r="I154" s="67"/>
      <c r="J154" s="67"/>
      <c r="K154" s="67"/>
      <c r="L154" s="67"/>
      <c r="M154" s="67"/>
      <c r="N154" s="67"/>
      <c r="O154" s="67"/>
      <c r="P154" s="67"/>
      <c r="Q154" s="67"/>
      <c r="R154" s="67"/>
      <c r="S154" s="67"/>
    </row>
    <row r="155" spans="1:19">
      <c r="A155" s="67"/>
      <c r="B155" s="67"/>
      <c r="C155" s="67"/>
      <c r="D155" s="67"/>
      <c r="E155" s="67"/>
      <c r="F155" s="67"/>
      <c r="G155" s="67"/>
      <c r="H155" s="67"/>
      <c r="I155" s="67"/>
      <c r="J155" s="67"/>
      <c r="K155" s="67"/>
      <c r="L155" s="67"/>
      <c r="M155" s="67"/>
      <c r="N155" s="67"/>
      <c r="O155" s="67"/>
      <c r="P155" s="67"/>
      <c r="Q155" s="67"/>
      <c r="R155" s="67"/>
      <c r="S155" s="67"/>
    </row>
    <row r="156" spans="1:19">
      <c r="A156" s="67"/>
      <c r="B156" s="67"/>
      <c r="C156" s="67"/>
      <c r="D156" s="67"/>
      <c r="E156" s="67"/>
      <c r="F156" s="67"/>
      <c r="G156" s="67"/>
      <c r="H156" s="67"/>
      <c r="I156" s="67"/>
      <c r="J156" s="67"/>
      <c r="K156" s="67"/>
      <c r="L156" s="67"/>
      <c r="M156" s="67"/>
      <c r="N156" s="67"/>
      <c r="O156" s="67"/>
      <c r="P156" s="67"/>
      <c r="Q156" s="67"/>
      <c r="R156" s="67"/>
      <c r="S156" s="67"/>
    </row>
    <row r="157" spans="1:19">
      <c r="A157" s="67"/>
      <c r="B157" s="67"/>
      <c r="C157" s="67"/>
      <c r="D157" s="67"/>
      <c r="E157" s="67"/>
      <c r="F157" s="67"/>
      <c r="G157" s="67"/>
      <c r="H157" s="67"/>
      <c r="I157" s="67"/>
      <c r="J157" s="67"/>
      <c r="K157" s="67"/>
      <c r="L157" s="67"/>
      <c r="M157" s="67"/>
      <c r="N157" s="67"/>
      <c r="O157" s="67"/>
      <c r="P157" s="67"/>
      <c r="Q157" s="67"/>
      <c r="R157" s="67"/>
      <c r="S157" s="67"/>
    </row>
    <row r="158" spans="1:19">
      <c r="A158" s="67"/>
      <c r="B158" s="67"/>
      <c r="C158" s="67"/>
      <c r="D158" s="67"/>
      <c r="E158" s="67"/>
      <c r="F158" s="67"/>
      <c r="G158" s="67"/>
      <c r="H158" s="67"/>
      <c r="I158" s="67"/>
      <c r="J158" s="67"/>
      <c r="K158" s="67"/>
      <c r="L158" s="67"/>
      <c r="M158" s="67"/>
      <c r="N158" s="67"/>
      <c r="O158" s="67"/>
      <c r="P158" s="67"/>
      <c r="Q158" s="67"/>
      <c r="R158" s="67"/>
      <c r="S158" s="67"/>
    </row>
    <row r="159" spans="1:19">
      <c r="A159" s="67"/>
      <c r="B159" s="67"/>
      <c r="C159" s="67"/>
      <c r="D159" s="67"/>
      <c r="E159" s="67"/>
      <c r="F159" s="67"/>
      <c r="G159" s="67"/>
      <c r="H159" s="67"/>
      <c r="I159" s="67"/>
      <c r="J159" s="67"/>
      <c r="K159" s="67"/>
      <c r="L159" s="67"/>
      <c r="M159" s="67"/>
      <c r="N159" s="67"/>
      <c r="O159" s="67"/>
      <c r="P159" s="67"/>
      <c r="Q159" s="67"/>
      <c r="R159" s="67"/>
      <c r="S159" s="67"/>
    </row>
    <row r="160" spans="1:19">
      <c r="A160" s="67"/>
      <c r="B160" s="67"/>
      <c r="C160" s="67"/>
      <c r="D160" s="67"/>
      <c r="E160" s="67"/>
      <c r="F160" s="67"/>
      <c r="G160" s="67"/>
      <c r="H160" s="67"/>
      <c r="I160" s="67"/>
      <c r="J160" s="67"/>
      <c r="K160" s="67"/>
      <c r="L160" s="67"/>
      <c r="M160" s="67"/>
      <c r="N160" s="67"/>
      <c r="O160" s="67"/>
      <c r="P160" s="67"/>
      <c r="Q160" s="67"/>
      <c r="R160" s="67"/>
      <c r="S160" s="67"/>
    </row>
    <row r="161" spans="1:19">
      <c r="A161" s="67"/>
      <c r="B161" s="67"/>
      <c r="C161" s="67"/>
      <c r="D161" s="67"/>
      <c r="E161" s="67"/>
      <c r="F161" s="67"/>
      <c r="G161" s="67"/>
      <c r="H161" s="67"/>
      <c r="I161" s="67"/>
      <c r="J161" s="67"/>
      <c r="K161" s="67"/>
      <c r="L161" s="67"/>
      <c r="M161" s="67"/>
      <c r="N161" s="67"/>
      <c r="O161" s="67"/>
      <c r="P161" s="67"/>
      <c r="Q161" s="67"/>
      <c r="R161" s="67"/>
      <c r="S161" s="67"/>
    </row>
    <row r="162" spans="1:19">
      <c r="A162" s="67"/>
      <c r="B162" s="67"/>
      <c r="C162" s="67"/>
      <c r="D162" s="67"/>
      <c r="E162" s="67"/>
      <c r="F162" s="67"/>
      <c r="G162" s="67"/>
      <c r="H162" s="67"/>
      <c r="I162" s="67"/>
      <c r="J162" s="67"/>
      <c r="K162" s="67"/>
      <c r="L162" s="67"/>
      <c r="M162" s="67"/>
      <c r="N162" s="67"/>
      <c r="O162" s="67"/>
      <c r="P162" s="67"/>
      <c r="Q162" s="67"/>
      <c r="R162" s="67"/>
      <c r="S162" s="67"/>
    </row>
    <row r="163" spans="1:19">
      <c r="A163" s="67"/>
      <c r="B163" s="67"/>
      <c r="C163" s="67"/>
      <c r="D163" s="67"/>
      <c r="E163" s="67"/>
      <c r="F163" s="67"/>
      <c r="G163" s="67"/>
      <c r="H163" s="67"/>
      <c r="I163" s="67"/>
      <c r="J163" s="67"/>
      <c r="K163" s="67"/>
      <c r="L163" s="67"/>
      <c r="M163" s="67"/>
      <c r="N163" s="67"/>
      <c r="O163" s="67"/>
      <c r="P163" s="67"/>
      <c r="Q163" s="67"/>
      <c r="R163" s="67"/>
      <c r="S163" s="67"/>
    </row>
    <row r="164" spans="1:19">
      <c r="A164" s="67"/>
      <c r="B164" s="67"/>
      <c r="C164" s="67"/>
      <c r="D164" s="67"/>
      <c r="E164" s="67"/>
      <c r="F164" s="67"/>
      <c r="G164" s="67"/>
      <c r="H164" s="67"/>
      <c r="I164" s="67"/>
      <c r="J164" s="67"/>
      <c r="K164" s="67"/>
      <c r="L164" s="67"/>
      <c r="M164" s="67"/>
      <c r="N164" s="67"/>
      <c r="O164" s="67"/>
      <c r="P164" s="67"/>
      <c r="Q164" s="67"/>
      <c r="R164" s="67"/>
      <c r="S164" s="67"/>
    </row>
    <row r="165" spans="1:19">
      <c r="A165" s="67"/>
      <c r="B165" s="67"/>
      <c r="C165" s="67"/>
      <c r="D165" s="67"/>
      <c r="E165" s="67"/>
      <c r="F165" s="67"/>
      <c r="G165" s="67"/>
      <c r="H165" s="67"/>
      <c r="I165" s="67"/>
      <c r="J165" s="67"/>
      <c r="K165" s="67"/>
      <c r="L165" s="67"/>
      <c r="M165" s="67"/>
      <c r="N165" s="67"/>
      <c r="O165" s="67"/>
      <c r="P165" s="67"/>
      <c r="Q165" s="67"/>
      <c r="R165" s="67"/>
      <c r="S165" s="67"/>
    </row>
    <row r="166" spans="1:19">
      <c r="A166" s="67"/>
      <c r="B166" s="67"/>
      <c r="C166" s="67"/>
      <c r="D166" s="67"/>
      <c r="E166" s="67"/>
      <c r="F166" s="67"/>
      <c r="G166" s="67"/>
      <c r="H166" s="67"/>
      <c r="I166" s="67"/>
      <c r="J166" s="67"/>
      <c r="K166" s="67"/>
      <c r="L166" s="67"/>
      <c r="M166" s="67"/>
      <c r="N166" s="67"/>
      <c r="O166" s="67"/>
      <c r="P166" s="67"/>
      <c r="Q166" s="67"/>
      <c r="R166" s="67"/>
      <c r="S166" s="67"/>
    </row>
    <row r="167" spans="1:19">
      <c r="A167" s="67"/>
      <c r="B167" s="67"/>
      <c r="C167" s="67"/>
      <c r="D167" s="67"/>
      <c r="E167" s="67"/>
      <c r="F167" s="67"/>
      <c r="G167" s="67"/>
      <c r="H167" s="67"/>
      <c r="I167" s="67"/>
      <c r="J167" s="67"/>
      <c r="K167" s="67"/>
      <c r="L167" s="67"/>
      <c r="M167" s="67"/>
      <c r="N167" s="67"/>
      <c r="O167" s="67"/>
      <c r="P167" s="67"/>
      <c r="Q167" s="67"/>
      <c r="R167" s="67"/>
      <c r="S167" s="67"/>
    </row>
    <row r="168" spans="1:19">
      <c r="A168" s="67"/>
      <c r="B168" s="67"/>
      <c r="C168" s="67"/>
      <c r="D168" s="67"/>
      <c r="E168" s="67"/>
      <c r="F168" s="67"/>
      <c r="G168" s="67"/>
      <c r="H168" s="67"/>
      <c r="I168" s="67"/>
      <c r="J168" s="67"/>
      <c r="K168" s="67"/>
      <c r="L168" s="67"/>
      <c r="M168" s="67"/>
      <c r="N168" s="67"/>
      <c r="O168" s="67"/>
      <c r="P168" s="67"/>
      <c r="Q168" s="67"/>
      <c r="R168" s="67"/>
      <c r="S168" s="67"/>
    </row>
    <row r="169" spans="1:19">
      <c r="A169" s="67"/>
      <c r="B169" s="67"/>
      <c r="C169" s="67"/>
      <c r="D169" s="67"/>
      <c r="E169" s="67"/>
      <c r="F169" s="67"/>
      <c r="G169" s="67"/>
      <c r="H169" s="67"/>
      <c r="I169" s="67"/>
      <c r="J169" s="67"/>
      <c r="K169" s="67"/>
      <c r="L169" s="67"/>
      <c r="M169" s="67"/>
      <c r="N169" s="67"/>
      <c r="O169" s="67"/>
      <c r="P169" s="67"/>
      <c r="Q169" s="67"/>
      <c r="R169" s="67"/>
      <c r="S169" s="67"/>
    </row>
    <row r="170" spans="1:19">
      <c r="A170" s="67"/>
      <c r="B170" s="67"/>
      <c r="C170" s="67"/>
      <c r="D170" s="67"/>
      <c r="E170" s="67"/>
      <c r="F170" s="67"/>
      <c r="G170" s="67"/>
      <c r="H170" s="67"/>
      <c r="I170" s="67"/>
      <c r="J170" s="67"/>
      <c r="K170" s="67"/>
      <c r="L170" s="67"/>
      <c r="M170" s="67"/>
      <c r="N170" s="67"/>
      <c r="O170" s="67"/>
      <c r="P170" s="67"/>
      <c r="Q170" s="67"/>
      <c r="R170" s="67"/>
      <c r="S170" s="67"/>
    </row>
    <row r="171" spans="1:19">
      <c r="A171" s="67"/>
      <c r="B171" s="67"/>
      <c r="C171" s="67"/>
      <c r="D171" s="67"/>
      <c r="E171" s="67"/>
      <c r="F171" s="67"/>
      <c r="G171" s="67"/>
      <c r="H171" s="67"/>
      <c r="I171" s="67"/>
      <c r="J171" s="67"/>
      <c r="K171" s="67"/>
      <c r="L171" s="67"/>
      <c r="M171" s="67"/>
      <c r="N171" s="67"/>
      <c r="O171" s="67"/>
      <c r="P171" s="67"/>
      <c r="Q171" s="67"/>
      <c r="R171" s="67"/>
      <c r="S171" s="67"/>
    </row>
    <row r="172" spans="1:19">
      <c r="A172" s="67"/>
      <c r="B172" s="67"/>
      <c r="C172" s="67"/>
      <c r="D172" s="67"/>
      <c r="E172" s="67"/>
      <c r="F172" s="67"/>
      <c r="G172" s="67"/>
      <c r="H172" s="67"/>
      <c r="I172" s="67"/>
      <c r="J172" s="67"/>
      <c r="K172" s="67"/>
      <c r="L172" s="67"/>
      <c r="M172" s="67"/>
      <c r="N172" s="67"/>
      <c r="O172" s="67"/>
      <c r="P172" s="67"/>
      <c r="Q172" s="67"/>
      <c r="R172" s="67"/>
      <c r="S172" s="67"/>
    </row>
    <row r="173" spans="1:19">
      <c r="A173" s="67"/>
      <c r="B173" s="67"/>
      <c r="C173" s="67"/>
      <c r="D173" s="67"/>
      <c r="E173" s="67"/>
      <c r="F173" s="67"/>
      <c r="G173" s="67"/>
      <c r="H173" s="67"/>
      <c r="I173" s="67"/>
      <c r="J173" s="67"/>
      <c r="K173" s="67"/>
      <c r="L173" s="67"/>
      <c r="M173" s="67"/>
      <c r="N173" s="67"/>
      <c r="O173" s="67"/>
      <c r="P173" s="67"/>
      <c r="Q173" s="67"/>
      <c r="R173" s="67"/>
      <c r="S173" s="67"/>
    </row>
    <row r="174" spans="1:19">
      <c r="A174" s="67"/>
      <c r="B174" s="67"/>
      <c r="C174" s="67"/>
      <c r="D174" s="67"/>
      <c r="E174" s="67"/>
      <c r="F174" s="67"/>
      <c r="G174" s="67"/>
      <c r="H174" s="67"/>
      <c r="I174" s="67"/>
      <c r="J174" s="67"/>
      <c r="K174" s="67"/>
      <c r="L174" s="67"/>
      <c r="M174" s="67"/>
      <c r="N174" s="67"/>
      <c r="O174" s="67"/>
      <c r="P174" s="67"/>
      <c r="Q174" s="67"/>
      <c r="R174" s="67"/>
      <c r="S174" s="67"/>
    </row>
    <row r="175" spans="1:19">
      <c r="A175" s="67"/>
      <c r="B175" s="67"/>
      <c r="C175" s="67"/>
      <c r="D175" s="67"/>
      <c r="E175" s="67"/>
      <c r="F175" s="67"/>
      <c r="G175" s="67"/>
      <c r="H175" s="67"/>
      <c r="I175" s="67"/>
      <c r="J175" s="67"/>
      <c r="K175" s="67"/>
      <c r="L175" s="67"/>
      <c r="M175" s="67"/>
      <c r="N175" s="67"/>
      <c r="O175" s="67"/>
      <c r="P175" s="67"/>
      <c r="Q175" s="67"/>
      <c r="R175" s="67"/>
      <c r="S175" s="67"/>
    </row>
    <row r="176" spans="1:19">
      <c r="A176" s="67"/>
      <c r="B176" s="67"/>
      <c r="C176" s="67"/>
      <c r="D176" s="67"/>
      <c r="E176" s="67"/>
      <c r="F176" s="67"/>
      <c r="G176" s="67"/>
      <c r="H176" s="67"/>
      <c r="I176" s="67"/>
      <c r="J176" s="67"/>
      <c r="K176" s="67"/>
      <c r="L176" s="67"/>
      <c r="M176" s="67"/>
      <c r="N176" s="67"/>
      <c r="O176" s="67"/>
      <c r="P176" s="67"/>
      <c r="Q176" s="67"/>
      <c r="R176" s="67"/>
      <c r="S176" s="67"/>
    </row>
    <row r="177" spans="1:19">
      <c r="A177" s="67"/>
      <c r="B177" s="67"/>
      <c r="C177" s="67"/>
      <c r="D177" s="67"/>
      <c r="E177" s="67"/>
      <c r="F177" s="67"/>
      <c r="G177" s="67"/>
      <c r="H177" s="67"/>
      <c r="I177" s="67"/>
      <c r="J177" s="67"/>
      <c r="K177" s="67"/>
      <c r="L177" s="67"/>
      <c r="M177" s="67"/>
      <c r="N177" s="67"/>
      <c r="O177" s="67"/>
      <c r="P177" s="67"/>
      <c r="Q177" s="67"/>
      <c r="R177" s="67"/>
      <c r="S177" s="67"/>
    </row>
    <row r="178" spans="1:19">
      <c r="A178" s="67"/>
      <c r="B178" s="67"/>
      <c r="C178" s="67"/>
      <c r="D178" s="67"/>
      <c r="E178" s="67"/>
      <c r="F178" s="67"/>
      <c r="G178" s="67"/>
      <c r="H178" s="67"/>
      <c r="I178" s="67"/>
      <c r="J178" s="67"/>
      <c r="K178" s="67"/>
      <c r="L178" s="67"/>
      <c r="M178" s="67"/>
      <c r="N178" s="67"/>
      <c r="O178" s="67"/>
      <c r="P178" s="67"/>
      <c r="Q178" s="67"/>
      <c r="R178" s="67"/>
      <c r="S178" s="67"/>
    </row>
    <row r="179" spans="1:19">
      <c r="A179" s="67"/>
      <c r="B179" s="67"/>
      <c r="C179" s="67"/>
      <c r="D179" s="67"/>
      <c r="E179" s="67"/>
      <c r="F179" s="67"/>
      <c r="G179" s="67"/>
      <c r="H179" s="67"/>
      <c r="I179" s="67"/>
      <c r="J179" s="67"/>
      <c r="K179" s="67"/>
      <c r="L179" s="67"/>
      <c r="M179" s="67"/>
      <c r="N179" s="67"/>
      <c r="O179" s="67"/>
      <c r="P179" s="67"/>
      <c r="Q179" s="67"/>
      <c r="R179" s="67"/>
      <c r="S179" s="67"/>
    </row>
    <row r="180" spans="1:19">
      <c r="A180" s="67"/>
      <c r="B180" s="67"/>
      <c r="C180" s="67"/>
      <c r="D180" s="67"/>
      <c r="E180" s="67"/>
      <c r="F180" s="67"/>
      <c r="G180" s="67"/>
      <c r="H180" s="67"/>
      <c r="I180" s="67"/>
      <c r="J180" s="67"/>
      <c r="K180" s="67"/>
      <c r="L180" s="67"/>
      <c r="M180" s="67"/>
      <c r="N180" s="67"/>
      <c r="O180" s="67"/>
      <c r="P180" s="67"/>
      <c r="Q180" s="67"/>
      <c r="R180" s="67"/>
      <c r="S180" s="67"/>
    </row>
    <row r="181" spans="1:19">
      <c r="A181" s="67"/>
      <c r="B181" s="67"/>
      <c r="C181" s="67"/>
      <c r="D181" s="67"/>
      <c r="E181" s="67"/>
      <c r="F181" s="67"/>
      <c r="G181" s="67"/>
      <c r="H181" s="67"/>
      <c r="I181" s="67"/>
      <c r="J181" s="67"/>
      <c r="K181" s="67"/>
      <c r="L181" s="67"/>
      <c r="M181" s="67"/>
      <c r="N181" s="67"/>
      <c r="O181" s="67"/>
      <c r="P181" s="67"/>
      <c r="Q181" s="67"/>
      <c r="R181" s="67"/>
      <c r="S181" s="67"/>
    </row>
    <row r="182" spans="1:19">
      <c r="A182" s="67"/>
      <c r="B182" s="67"/>
      <c r="C182" s="67"/>
      <c r="D182" s="67"/>
      <c r="E182" s="67"/>
      <c r="F182" s="67"/>
      <c r="G182" s="67"/>
      <c r="H182" s="67"/>
      <c r="I182" s="67"/>
      <c r="J182" s="67"/>
      <c r="K182" s="67"/>
      <c r="L182" s="67"/>
      <c r="M182" s="67"/>
      <c r="N182" s="67"/>
      <c r="O182" s="67"/>
      <c r="P182" s="67"/>
      <c r="Q182" s="67"/>
      <c r="R182" s="67"/>
      <c r="S182" s="67"/>
    </row>
    <row r="183" spans="1:19">
      <c r="A183" s="67"/>
      <c r="B183" s="67"/>
      <c r="C183" s="67"/>
      <c r="D183" s="67"/>
      <c r="E183" s="67"/>
      <c r="F183" s="67"/>
      <c r="G183" s="67"/>
      <c r="H183" s="67"/>
      <c r="I183" s="67"/>
      <c r="J183" s="67"/>
      <c r="K183" s="67"/>
      <c r="L183" s="67"/>
      <c r="M183" s="67"/>
      <c r="N183" s="67"/>
      <c r="O183" s="67"/>
      <c r="P183" s="67"/>
      <c r="Q183" s="67"/>
      <c r="R183" s="67"/>
      <c r="S183" s="67"/>
    </row>
    <row r="184" spans="1:19">
      <c r="A184" s="67"/>
      <c r="B184" s="67"/>
      <c r="C184" s="67"/>
      <c r="D184" s="67"/>
      <c r="E184" s="67"/>
      <c r="F184" s="67"/>
      <c r="G184" s="67"/>
      <c r="H184" s="67"/>
      <c r="I184" s="67"/>
      <c r="J184" s="67"/>
      <c r="K184" s="67"/>
      <c r="L184" s="67"/>
      <c r="M184" s="67"/>
      <c r="N184" s="67"/>
      <c r="O184" s="67"/>
      <c r="P184" s="67"/>
      <c r="Q184" s="67"/>
      <c r="R184" s="67"/>
      <c r="S184" s="67"/>
    </row>
    <row r="185" spans="1:19">
      <c r="A185" s="67"/>
      <c r="B185" s="67"/>
      <c r="C185" s="67"/>
      <c r="D185" s="67"/>
      <c r="E185" s="67"/>
      <c r="F185" s="67"/>
      <c r="G185" s="67"/>
      <c r="H185" s="67"/>
      <c r="I185" s="67"/>
      <c r="J185" s="67"/>
      <c r="K185" s="67"/>
      <c r="L185" s="67"/>
      <c r="M185" s="67"/>
      <c r="N185" s="67"/>
      <c r="O185" s="67"/>
      <c r="P185" s="67"/>
      <c r="Q185" s="67"/>
      <c r="R185" s="67"/>
      <c r="S185" s="67"/>
    </row>
    <row r="186" spans="1:19">
      <c r="A186" s="67"/>
      <c r="B186" s="67"/>
      <c r="C186" s="67"/>
      <c r="D186" s="67"/>
      <c r="E186" s="67"/>
      <c r="F186" s="67"/>
      <c r="G186" s="67"/>
      <c r="H186" s="67"/>
      <c r="I186" s="67"/>
      <c r="J186" s="67"/>
      <c r="K186" s="67"/>
      <c r="L186" s="67"/>
      <c r="M186" s="67"/>
      <c r="N186" s="67"/>
      <c r="O186" s="67"/>
      <c r="P186" s="67"/>
      <c r="Q186" s="67"/>
      <c r="R186" s="67"/>
      <c r="S186" s="67"/>
    </row>
    <row r="187" spans="1:19">
      <c r="A187" s="67"/>
      <c r="B187" s="67"/>
      <c r="C187" s="67"/>
      <c r="D187" s="67"/>
      <c r="E187" s="67"/>
      <c r="F187" s="67"/>
      <c r="G187" s="67"/>
      <c r="H187" s="67"/>
      <c r="I187" s="67"/>
      <c r="J187" s="67"/>
      <c r="K187" s="67"/>
      <c r="L187" s="67"/>
      <c r="M187" s="67"/>
      <c r="N187" s="67"/>
      <c r="O187" s="67"/>
      <c r="P187" s="67"/>
      <c r="Q187" s="67"/>
      <c r="R187" s="67"/>
      <c r="S187" s="67"/>
    </row>
    <row r="188" spans="1:19">
      <c r="A188" s="67"/>
      <c r="B188" s="67"/>
      <c r="C188" s="67"/>
      <c r="D188" s="67"/>
      <c r="E188" s="67"/>
      <c r="F188" s="67"/>
      <c r="G188" s="67"/>
      <c r="H188" s="67"/>
      <c r="I188" s="67"/>
      <c r="J188" s="67"/>
      <c r="K188" s="67"/>
      <c r="L188" s="67"/>
      <c r="M188" s="67"/>
      <c r="N188" s="67"/>
      <c r="O188" s="67"/>
      <c r="P188" s="67"/>
      <c r="Q188" s="67"/>
      <c r="R188" s="67"/>
      <c r="S188" s="67"/>
    </row>
    <row r="189" spans="1:19">
      <c r="A189" s="67"/>
      <c r="B189" s="67"/>
      <c r="C189" s="67"/>
      <c r="D189" s="67"/>
      <c r="E189" s="67"/>
      <c r="F189" s="67"/>
      <c r="G189" s="67"/>
      <c r="H189" s="67"/>
      <c r="I189" s="67"/>
      <c r="J189" s="67"/>
      <c r="K189" s="67"/>
      <c r="L189" s="67"/>
      <c r="M189" s="67"/>
      <c r="N189" s="67"/>
      <c r="O189" s="67"/>
      <c r="P189" s="67"/>
      <c r="Q189" s="67"/>
      <c r="R189" s="67"/>
      <c r="S189" s="67"/>
    </row>
    <row r="190" spans="1:19">
      <c r="A190" s="67"/>
      <c r="B190" s="67"/>
      <c r="C190" s="67"/>
      <c r="D190" s="67"/>
      <c r="E190" s="67"/>
      <c r="F190" s="67"/>
      <c r="G190" s="67"/>
      <c r="H190" s="67"/>
      <c r="I190" s="67"/>
      <c r="J190" s="67"/>
      <c r="K190" s="67"/>
      <c r="L190" s="67"/>
      <c r="M190" s="67"/>
      <c r="N190" s="67"/>
      <c r="O190" s="67"/>
      <c r="P190" s="67"/>
      <c r="Q190" s="67"/>
      <c r="R190" s="67"/>
      <c r="S190" s="67"/>
    </row>
    <row r="191" spans="1:19">
      <c r="A191" s="67"/>
      <c r="B191" s="67"/>
      <c r="C191" s="67"/>
      <c r="D191" s="67"/>
      <c r="E191" s="67"/>
      <c r="F191" s="67"/>
      <c r="G191" s="67"/>
      <c r="H191" s="67"/>
      <c r="I191" s="67"/>
      <c r="J191" s="67"/>
      <c r="K191" s="67"/>
      <c r="L191" s="67"/>
      <c r="M191" s="67"/>
      <c r="N191" s="67"/>
      <c r="O191" s="67"/>
      <c r="P191" s="67"/>
      <c r="Q191" s="67"/>
      <c r="R191" s="67"/>
      <c r="S191" s="67"/>
    </row>
    <row r="192" spans="1:19">
      <c r="A192" s="67"/>
      <c r="B192" s="67"/>
      <c r="C192" s="67"/>
      <c r="D192" s="67"/>
      <c r="E192" s="67"/>
      <c r="F192" s="67"/>
      <c r="G192" s="67"/>
      <c r="H192" s="67"/>
      <c r="I192" s="67"/>
      <c r="J192" s="67"/>
      <c r="K192" s="67"/>
      <c r="L192" s="67"/>
      <c r="M192" s="67"/>
      <c r="N192" s="67"/>
      <c r="O192" s="67"/>
      <c r="P192" s="67"/>
      <c r="Q192" s="67"/>
      <c r="R192" s="67"/>
      <c r="S192" s="67"/>
    </row>
    <row r="193" spans="1:19">
      <c r="A193" s="67"/>
      <c r="B193" s="67"/>
      <c r="C193" s="67"/>
      <c r="D193" s="67"/>
      <c r="E193" s="67"/>
      <c r="F193" s="67"/>
      <c r="G193" s="67"/>
      <c r="H193" s="67"/>
      <c r="I193" s="67"/>
      <c r="J193" s="67"/>
      <c r="K193" s="67"/>
      <c r="L193" s="67"/>
      <c r="M193" s="67"/>
      <c r="N193" s="67"/>
      <c r="O193" s="67"/>
      <c r="P193" s="67"/>
      <c r="Q193" s="67"/>
      <c r="R193" s="67"/>
      <c r="S193" s="67"/>
    </row>
    <row r="194" spans="1:19">
      <c r="A194" s="67"/>
      <c r="B194" s="67"/>
      <c r="C194" s="67"/>
      <c r="D194" s="67"/>
      <c r="E194" s="67"/>
      <c r="F194" s="67"/>
      <c r="G194" s="67"/>
      <c r="H194" s="67"/>
      <c r="I194" s="67"/>
      <c r="J194" s="67"/>
      <c r="K194" s="67"/>
      <c r="L194" s="67"/>
      <c r="M194" s="67"/>
      <c r="N194" s="67"/>
      <c r="O194" s="67"/>
      <c r="P194" s="67"/>
      <c r="Q194" s="67"/>
      <c r="R194" s="67"/>
      <c r="S194" s="67"/>
    </row>
    <row r="195" spans="1:19">
      <c r="A195" s="67"/>
      <c r="B195" s="67"/>
      <c r="C195" s="67"/>
      <c r="D195" s="67"/>
      <c r="E195" s="67"/>
      <c r="F195" s="67"/>
      <c r="G195" s="67"/>
      <c r="H195" s="67"/>
      <c r="I195" s="67"/>
      <c r="J195" s="67"/>
      <c r="K195" s="67"/>
      <c r="L195" s="67"/>
      <c r="M195" s="67"/>
      <c r="N195" s="67"/>
      <c r="O195" s="67"/>
      <c r="P195" s="67"/>
      <c r="Q195" s="67"/>
      <c r="R195" s="67"/>
      <c r="S195" s="67"/>
    </row>
    <row r="196" spans="1:19">
      <c r="A196" s="67"/>
      <c r="B196" s="67"/>
      <c r="C196" s="67"/>
      <c r="D196" s="67"/>
      <c r="E196" s="67"/>
      <c r="F196" s="67"/>
      <c r="G196" s="67"/>
      <c r="H196" s="67"/>
      <c r="I196" s="67"/>
      <c r="J196" s="67"/>
      <c r="K196" s="67"/>
      <c r="L196" s="67"/>
      <c r="M196" s="67"/>
      <c r="N196" s="67"/>
      <c r="O196" s="67"/>
      <c r="P196" s="67"/>
      <c r="Q196" s="67"/>
      <c r="R196" s="67"/>
      <c r="S196" s="67"/>
    </row>
    <row r="197" spans="1:19">
      <c r="A197" s="67"/>
      <c r="B197" s="67"/>
      <c r="C197" s="67"/>
      <c r="D197" s="67"/>
      <c r="E197" s="67"/>
      <c r="F197" s="67"/>
      <c r="G197" s="67"/>
      <c r="H197" s="67"/>
      <c r="I197" s="67"/>
      <c r="J197" s="67"/>
      <c r="K197" s="67"/>
      <c r="L197" s="67"/>
      <c r="M197" s="67"/>
      <c r="N197" s="67"/>
      <c r="O197" s="67"/>
      <c r="P197" s="67"/>
      <c r="Q197" s="67"/>
      <c r="R197" s="67"/>
      <c r="S197" s="67"/>
    </row>
    <row r="198" spans="1:19">
      <c r="A198" s="67"/>
      <c r="B198" s="67"/>
      <c r="C198" s="67"/>
      <c r="D198" s="67"/>
      <c r="E198" s="67"/>
      <c r="F198" s="67"/>
      <c r="G198" s="67"/>
      <c r="H198" s="67"/>
      <c r="I198" s="67"/>
      <c r="J198" s="67"/>
      <c r="K198" s="67"/>
      <c r="L198" s="67"/>
      <c r="M198" s="67"/>
      <c r="N198" s="67"/>
      <c r="O198" s="67"/>
      <c r="P198" s="67"/>
      <c r="Q198" s="67"/>
      <c r="R198" s="67"/>
      <c r="S198" s="67"/>
    </row>
    <row r="199" spans="1:19">
      <c r="A199" s="67"/>
      <c r="B199" s="67"/>
      <c r="C199" s="67"/>
      <c r="D199" s="67"/>
      <c r="E199" s="67"/>
      <c r="F199" s="67"/>
      <c r="G199" s="67"/>
      <c r="H199" s="67"/>
      <c r="I199" s="67"/>
      <c r="J199" s="67"/>
      <c r="K199" s="67"/>
      <c r="L199" s="67"/>
      <c r="M199" s="67"/>
      <c r="N199" s="67"/>
      <c r="O199" s="67"/>
      <c r="P199" s="67"/>
      <c r="Q199" s="67"/>
      <c r="R199" s="67"/>
      <c r="S199" s="67"/>
    </row>
    <row r="200" spans="1:19">
      <c r="A200" s="67"/>
      <c r="B200" s="67"/>
      <c r="C200" s="67"/>
      <c r="D200" s="67"/>
      <c r="E200" s="67"/>
      <c r="F200" s="67"/>
      <c r="G200" s="67"/>
      <c r="H200" s="67"/>
      <c r="I200" s="67"/>
      <c r="J200" s="67"/>
      <c r="K200" s="67"/>
      <c r="L200" s="67"/>
      <c r="M200" s="67"/>
      <c r="N200" s="67"/>
      <c r="O200" s="67"/>
      <c r="P200" s="67"/>
      <c r="Q200" s="67"/>
      <c r="R200" s="67"/>
      <c r="S200" s="67"/>
    </row>
    <row r="201" spans="1:19">
      <c r="A201" s="67"/>
      <c r="B201" s="67"/>
      <c r="C201" s="67"/>
      <c r="D201" s="67"/>
      <c r="E201" s="67"/>
      <c r="F201" s="67"/>
      <c r="G201" s="67"/>
      <c r="H201" s="67"/>
      <c r="I201" s="67"/>
      <c r="J201" s="67"/>
      <c r="K201" s="67"/>
      <c r="L201" s="67"/>
      <c r="M201" s="67"/>
      <c r="N201" s="67"/>
      <c r="O201" s="67"/>
      <c r="P201" s="67"/>
      <c r="Q201" s="67"/>
      <c r="R201" s="67"/>
      <c r="S201" s="67"/>
    </row>
    <row r="202" spans="1:19">
      <c r="A202" s="67"/>
      <c r="B202" s="67"/>
      <c r="C202" s="67"/>
      <c r="D202" s="67"/>
      <c r="E202" s="67"/>
      <c r="F202" s="67"/>
      <c r="G202" s="67"/>
      <c r="H202" s="67"/>
      <c r="I202" s="67"/>
      <c r="J202" s="67"/>
      <c r="K202" s="67"/>
      <c r="L202" s="67"/>
      <c r="M202" s="67"/>
      <c r="N202" s="67"/>
      <c r="O202" s="67"/>
      <c r="P202" s="67"/>
      <c r="Q202" s="67"/>
      <c r="R202" s="67"/>
      <c r="S202" s="67"/>
    </row>
    <row r="203" spans="1:19">
      <c r="A203" s="67"/>
      <c r="B203" s="67"/>
      <c r="C203" s="67"/>
      <c r="D203" s="67"/>
      <c r="E203" s="67"/>
      <c r="F203" s="67"/>
      <c r="G203" s="67"/>
      <c r="H203" s="67"/>
      <c r="I203" s="67"/>
      <c r="J203" s="67"/>
      <c r="K203" s="67"/>
      <c r="L203" s="67"/>
      <c r="M203" s="67"/>
      <c r="N203" s="67"/>
      <c r="O203" s="67"/>
      <c r="P203" s="67"/>
      <c r="Q203" s="67"/>
      <c r="R203" s="67"/>
      <c r="S203" s="67"/>
    </row>
    <row r="204" spans="1:19">
      <c r="A204" s="67"/>
      <c r="B204" s="67"/>
      <c r="C204" s="67"/>
      <c r="D204" s="67"/>
      <c r="E204" s="67"/>
      <c r="F204" s="67"/>
      <c r="G204" s="67"/>
      <c r="H204" s="67"/>
      <c r="I204" s="67"/>
      <c r="J204" s="67"/>
      <c r="K204" s="67"/>
      <c r="L204" s="67"/>
      <c r="M204" s="67"/>
      <c r="N204" s="67"/>
      <c r="O204" s="67"/>
      <c r="P204" s="67"/>
      <c r="Q204" s="67"/>
      <c r="R204" s="67"/>
      <c r="S204" s="67"/>
    </row>
    <row r="205" spans="1:19">
      <c r="A205" s="67"/>
      <c r="B205" s="67"/>
      <c r="C205" s="67"/>
      <c r="D205" s="67"/>
      <c r="E205" s="67"/>
      <c r="F205" s="67"/>
      <c r="G205" s="67"/>
      <c r="H205" s="67"/>
      <c r="I205" s="67"/>
      <c r="J205" s="67"/>
      <c r="K205" s="67"/>
      <c r="L205" s="67"/>
      <c r="M205" s="67"/>
      <c r="N205" s="67"/>
      <c r="O205" s="67"/>
      <c r="P205" s="67"/>
      <c r="Q205" s="67"/>
      <c r="R205" s="67"/>
      <c r="S205" s="67"/>
    </row>
    <row r="206" spans="1:19">
      <c r="A206" s="67"/>
      <c r="B206" s="67"/>
      <c r="C206" s="67"/>
      <c r="D206" s="67"/>
      <c r="E206" s="67"/>
      <c r="F206" s="67"/>
      <c r="G206" s="67"/>
      <c r="H206" s="67"/>
      <c r="I206" s="67"/>
      <c r="J206" s="67"/>
      <c r="K206" s="67"/>
      <c r="L206" s="67"/>
      <c r="M206" s="67"/>
      <c r="N206" s="67"/>
      <c r="O206" s="67"/>
      <c r="P206" s="67"/>
      <c r="Q206" s="67"/>
      <c r="R206" s="67"/>
      <c r="S206" s="67"/>
    </row>
    <row r="207" spans="1:19">
      <c r="A207" s="67"/>
      <c r="B207" s="67"/>
      <c r="C207" s="67"/>
      <c r="D207" s="67"/>
      <c r="E207" s="67"/>
      <c r="F207" s="67"/>
      <c r="G207" s="67"/>
      <c r="H207" s="67"/>
      <c r="I207" s="67"/>
      <c r="J207" s="67"/>
      <c r="K207" s="67"/>
      <c r="L207" s="67"/>
      <c r="M207" s="67"/>
      <c r="N207" s="67"/>
      <c r="O207" s="67"/>
      <c r="P207" s="67"/>
      <c r="Q207" s="67"/>
      <c r="R207" s="67"/>
      <c r="S207" s="67"/>
    </row>
    <row r="208" spans="1:19">
      <c r="A208" s="67"/>
      <c r="B208" s="67"/>
      <c r="C208" s="67"/>
      <c r="D208" s="67"/>
      <c r="E208" s="67"/>
      <c r="F208" s="67"/>
      <c r="G208" s="67"/>
      <c r="H208" s="67"/>
      <c r="I208" s="67"/>
      <c r="J208" s="67"/>
      <c r="K208" s="67"/>
      <c r="L208" s="67"/>
      <c r="M208" s="67"/>
      <c r="N208" s="67"/>
      <c r="O208" s="67"/>
      <c r="P208" s="67"/>
      <c r="Q208" s="67"/>
      <c r="R208" s="67"/>
      <c r="S208" s="67"/>
    </row>
    <row r="209" spans="1:19">
      <c r="A209" s="67"/>
      <c r="B209" s="67"/>
      <c r="C209" s="67"/>
      <c r="D209" s="67"/>
      <c r="E209" s="67"/>
      <c r="F209" s="67"/>
      <c r="G209" s="67"/>
      <c r="H209" s="67"/>
      <c r="I209" s="67"/>
      <c r="J209" s="67"/>
      <c r="K209" s="67"/>
      <c r="L209" s="67"/>
      <c r="M209" s="67"/>
      <c r="N209" s="67"/>
      <c r="O209" s="67"/>
      <c r="P209" s="67"/>
      <c r="Q209" s="67"/>
      <c r="R209" s="67"/>
      <c r="S209" s="67"/>
    </row>
    <row r="210" spans="1:19">
      <c r="A210" s="67"/>
      <c r="B210" s="67"/>
      <c r="C210" s="67"/>
      <c r="D210" s="67"/>
      <c r="E210" s="67"/>
      <c r="F210" s="67"/>
      <c r="G210" s="67"/>
      <c r="H210" s="67"/>
      <c r="I210" s="67"/>
      <c r="J210" s="67"/>
      <c r="K210" s="67"/>
      <c r="L210" s="67"/>
      <c r="M210" s="67"/>
      <c r="N210" s="67"/>
      <c r="O210" s="67"/>
      <c r="P210" s="67"/>
      <c r="Q210" s="67"/>
      <c r="R210" s="67"/>
      <c r="S210" s="67"/>
    </row>
    <row r="211" spans="1:19">
      <c r="A211" s="67"/>
      <c r="B211" s="67"/>
      <c r="C211" s="67"/>
      <c r="D211" s="67"/>
      <c r="E211" s="67"/>
      <c r="F211" s="67"/>
      <c r="G211" s="67"/>
      <c r="H211" s="67"/>
      <c r="I211" s="67"/>
      <c r="J211" s="67"/>
      <c r="K211" s="67"/>
      <c r="L211" s="67"/>
      <c r="M211" s="67"/>
      <c r="N211" s="67"/>
      <c r="O211" s="67"/>
      <c r="P211" s="67"/>
      <c r="Q211" s="67"/>
      <c r="R211" s="67"/>
      <c r="S211" s="67"/>
    </row>
    <row r="212" spans="1:19">
      <c r="A212" s="67"/>
      <c r="B212" s="67"/>
      <c r="C212" s="67"/>
      <c r="D212" s="67"/>
      <c r="E212" s="67"/>
      <c r="F212" s="67"/>
      <c r="G212" s="67"/>
      <c r="H212" s="67"/>
      <c r="I212" s="67"/>
      <c r="J212" s="67"/>
      <c r="K212" s="67"/>
      <c r="L212" s="67"/>
      <c r="M212" s="67"/>
      <c r="N212" s="67"/>
      <c r="O212" s="67"/>
      <c r="P212" s="67"/>
      <c r="Q212" s="67"/>
      <c r="R212" s="67"/>
      <c r="S212" s="67"/>
    </row>
    <row r="213" spans="1:19">
      <c r="A213" s="67"/>
      <c r="B213" s="67"/>
      <c r="C213" s="67"/>
      <c r="D213" s="67"/>
      <c r="E213" s="67"/>
      <c r="F213" s="67"/>
      <c r="G213" s="67"/>
      <c r="H213" s="67"/>
      <c r="I213" s="67"/>
      <c r="J213" s="67"/>
      <c r="K213" s="67"/>
      <c r="L213" s="67"/>
      <c r="M213" s="67"/>
      <c r="N213" s="67"/>
      <c r="O213" s="67"/>
      <c r="P213" s="67"/>
      <c r="Q213" s="67"/>
      <c r="R213" s="67"/>
      <c r="S213" s="67"/>
    </row>
    <row r="214" spans="1:19">
      <c r="A214" s="67"/>
      <c r="B214" s="67"/>
      <c r="C214" s="67"/>
      <c r="D214" s="67"/>
      <c r="E214" s="67"/>
      <c r="F214" s="67"/>
      <c r="G214" s="67"/>
      <c r="H214" s="67"/>
      <c r="I214" s="67"/>
      <c r="J214" s="67"/>
      <c r="K214" s="67"/>
      <c r="L214" s="67"/>
      <c r="M214" s="67"/>
      <c r="N214" s="67"/>
      <c r="O214" s="67"/>
      <c r="P214" s="67"/>
      <c r="Q214" s="67"/>
      <c r="R214" s="67"/>
      <c r="S214" s="67"/>
    </row>
    <row r="215" spans="1:19">
      <c r="A215" s="67"/>
      <c r="B215" s="67"/>
      <c r="C215" s="67"/>
      <c r="D215" s="67"/>
      <c r="E215" s="67"/>
      <c r="F215" s="67"/>
      <c r="G215" s="67"/>
      <c r="H215" s="67"/>
      <c r="I215" s="67"/>
      <c r="J215" s="67"/>
      <c r="K215" s="67"/>
      <c r="L215" s="67"/>
      <c r="M215" s="67"/>
      <c r="N215" s="67"/>
      <c r="O215" s="67"/>
      <c r="P215" s="67"/>
      <c r="Q215" s="67"/>
      <c r="R215" s="67"/>
      <c r="S215" s="67"/>
    </row>
    <row r="216" spans="1:19">
      <c r="A216" s="67"/>
      <c r="B216" s="67"/>
      <c r="C216" s="67"/>
      <c r="D216" s="67"/>
      <c r="E216" s="67"/>
      <c r="F216" s="67"/>
      <c r="G216" s="67"/>
      <c r="H216" s="67"/>
      <c r="I216" s="67"/>
      <c r="J216" s="67"/>
      <c r="K216" s="67"/>
      <c r="L216" s="67"/>
      <c r="M216" s="67"/>
      <c r="N216" s="67"/>
      <c r="O216" s="67"/>
      <c r="P216" s="67"/>
      <c r="Q216" s="67"/>
      <c r="R216" s="67"/>
      <c r="S216" s="67"/>
    </row>
    <row r="217" spans="1:19">
      <c r="A217" s="67"/>
      <c r="B217" s="67"/>
      <c r="C217" s="67"/>
      <c r="D217" s="67"/>
      <c r="E217" s="67"/>
      <c r="F217" s="67"/>
      <c r="G217" s="67"/>
      <c r="H217" s="67"/>
      <c r="I217" s="67"/>
      <c r="J217" s="67"/>
      <c r="K217" s="67"/>
      <c r="L217" s="67"/>
      <c r="M217" s="67"/>
      <c r="N217" s="67"/>
      <c r="O217" s="67"/>
      <c r="P217" s="67"/>
      <c r="Q217" s="67"/>
      <c r="R217" s="67"/>
      <c r="S217" s="67"/>
    </row>
    <row r="218" spans="1:19">
      <c r="A218" s="67"/>
      <c r="B218" s="67"/>
      <c r="C218" s="67"/>
      <c r="D218" s="67"/>
      <c r="E218" s="67"/>
      <c r="F218" s="67"/>
      <c r="G218" s="67"/>
      <c r="H218" s="67"/>
      <c r="I218" s="67"/>
      <c r="J218" s="67"/>
      <c r="K218" s="67"/>
      <c r="L218" s="67"/>
      <c r="M218" s="67"/>
      <c r="N218" s="67"/>
      <c r="O218" s="67"/>
      <c r="P218" s="67"/>
      <c r="Q218" s="67"/>
      <c r="R218" s="67"/>
      <c r="S218" s="67"/>
    </row>
    <row r="219" spans="1:19">
      <c r="A219" s="67"/>
      <c r="B219" s="67"/>
      <c r="C219" s="67"/>
      <c r="D219" s="67"/>
      <c r="E219" s="67"/>
      <c r="F219" s="67"/>
      <c r="G219" s="67"/>
      <c r="H219" s="67"/>
      <c r="I219" s="67"/>
      <c r="J219" s="67"/>
      <c r="K219" s="67"/>
      <c r="L219" s="67"/>
      <c r="M219" s="67"/>
      <c r="N219" s="67"/>
      <c r="O219" s="67"/>
      <c r="P219" s="67"/>
      <c r="Q219" s="67"/>
      <c r="R219" s="67"/>
      <c r="S219" s="67"/>
    </row>
    <row r="220" spans="1:19">
      <c r="A220" s="67"/>
      <c r="B220" s="67"/>
      <c r="C220" s="67"/>
      <c r="D220" s="67"/>
      <c r="E220" s="67"/>
      <c r="F220" s="67"/>
      <c r="G220" s="67"/>
      <c r="H220" s="67"/>
      <c r="I220" s="67"/>
      <c r="J220" s="67"/>
      <c r="K220" s="67"/>
      <c r="L220" s="67"/>
      <c r="M220" s="67"/>
      <c r="N220" s="67"/>
      <c r="O220" s="67"/>
      <c r="P220" s="67"/>
      <c r="Q220" s="67"/>
      <c r="R220" s="67"/>
      <c r="S220" s="67"/>
    </row>
    <row r="221" spans="1:19">
      <c r="A221" s="67"/>
      <c r="B221" s="67"/>
      <c r="C221" s="67"/>
      <c r="D221" s="67"/>
      <c r="E221" s="67"/>
      <c r="F221" s="67"/>
      <c r="G221" s="67"/>
      <c r="H221" s="67"/>
      <c r="I221" s="67"/>
      <c r="J221" s="67"/>
      <c r="K221" s="67"/>
      <c r="L221" s="67"/>
      <c r="M221" s="67"/>
      <c r="N221" s="67"/>
      <c r="O221" s="67"/>
      <c r="P221" s="67"/>
      <c r="Q221" s="67"/>
      <c r="R221" s="67"/>
      <c r="S221" s="67"/>
    </row>
    <row r="222" spans="1:19">
      <c r="A222" s="67"/>
      <c r="B222" s="67"/>
      <c r="C222" s="67"/>
      <c r="D222" s="67"/>
      <c r="E222" s="67"/>
      <c r="F222" s="67"/>
      <c r="G222" s="67"/>
      <c r="H222" s="67"/>
      <c r="I222" s="67"/>
      <c r="J222" s="67"/>
      <c r="K222" s="67"/>
      <c r="L222" s="67"/>
      <c r="M222" s="67"/>
      <c r="N222" s="67"/>
      <c r="O222" s="67"/>
      <c r="P222" s="67"/>
      <c r="Q222" s="67"/>
      <c r="R222" s="67"/>
      <c r="S222" s="67"/>
    </row>
    <row r="223" spans="1:19">
      <c r="A223" s="67"/>
      <c r="B223" s="67"/>
      <c r="C223" s="67"/>
      <c r="D223" s="67"/>
      <c r="E223" s="67"/>
      <c r="F223" s="67"/>
      <c r="G223" s="67"/>
      <c r="H223" s="67"/>
      <c r="I223" s="67"/>
      <c r="J223" s="67"/>
      <c r="K223" s="67"/>
      <c r="L223" s="67"/>
      <c r="M223" s="67"/>
      <c r="N223" s="67"/>
      <c r="O223" s="67"/>
      <c r="P223" s="67"/>
      <c r="Q223" s="67"/>
      <c r="R223" s="67"/>
      <c r="S223" s="67"/>
    </row>
    <row r="224" spans="1:19">
      <c r="A224" s="67"/>
      <c r="B224" s="67"/>
      <c r="C224" s="67"/>
      <c r="D224" s="67"/>
      <c r="E224" s="67"/>
      <c r="F224" s="67"/>
      <c r="G224" s="67"/>
      <c r="H224" s="67"/>
      <c r="I224" s="67"/>
      <c r="J224" s="67"/>
      <c r="K224" s="67"/>
      <c r="L224" s="67"/>
      <c r="M224" s="67"/>
      <c r="N224" s="67"/>
      <c r="O224" s="67"/>
      <c r="P224" s="67"/>
      <c r="Q224" s="67"/>
      <c r="R224" s="67"/>
      <c r="S224" s="67"/>
    </row>
    <row r="225" spans="1:19">
      <c r="A225" s="67"/>
      <c r="B225" s="67"/>
      <c r="C225" s="67"/>
      <c r="D225" s="67"/>
      <c r="E225" s="67"/>
      <c r="F225" s="67"/>
      <c r="G225" s="67"/>
      <c r="H225" s="67"/>
      <c r="I225" s="67"/>
      <c r="J225" s="67"/>
      <c r="K225" s="67"/>
      <c r="L225" s="67"/>
      <c r="M225" s="67"/>
      <c r="N225" s="67"/>
      <c r="O225" s="67"/>
      <c r="P225" s="67"/>
      <c r="Q225" s="67"/>
      <c r="R225" s="67"/>
      <c r="S225" s="67"/>
    </row>
    <row r="226" spans="1:19">
      <c r="A226" s="67"/>
      <c r="B226" s="67"/>
      <c r="C226" s="67"/>
      <c r="D226" s="67"/>
      <c r="E226" s="67"/>
      <c r="F226" s="67"/>
      <c r="G226" s="67"/>
      <c r="H226" s="67"/>
      <c r="I226" s="67"/>
      <c r="J226" s="67"/>
      <c r="K226" s="67"/>
      <c r="L226" s="67"/>
      <c r="M226" s="67"/>
      <c r="N226" s="67"/>
      <c r="O226" s="67"/>
      <c r="P226" s="67"/>
      <c r="Q226" s="67"/>
      <c r="R226" s="67"/>
      <c r="S226" s="67"/>
    </row>
    <row r="227" spans="1:19">
      <c r="A227" s="67"/>
      <c r="B227" s="67"/>
      <c r="C227" s="67"/>
      <c r="D227" s="67"/>
      <c r="E227" s="67"/>
      <c r="F227" s="67"/>
      <c r="G227" s="67"/>
      <c r="H227" s="67"/>
      <c r="I227" s="67"/>
      <c r="J227" s="67"/>
      <c r="K227" s="67"/>
      <c r="L227" s="67"/>
      <c r="M227" s="67"/>
      <c r="N227" s="67"/>
      <c r="O227" s="67"/>
      <c r="P227" s="67"/>
      <c r="Q227" s="67"/>
      <c r="R227" s="67"/>
      <c r="S227" s="67"/>
    </row>
    <row r="228" spans="1:19">
      <c r="A228" s="67"/>
      <c r="B228" s="67"/>
      <c r="C228" s="67"/>
      <c r="D228" s="67"/>
      <c r="E228" s="67"/>
      <c r="F228" s="67"/>
      <c r="G228" s="67"/>
      <c r="H228" s="67"/>
      <c r="I228" s="67"/>
      <c r="J228" s="67"/>
      <c r="K228" s="67"/>
      <c r="L228" s="67"/>
      <c r="M228" s="67"/>
      <c r="N228" s="67"/>
      <c r="O228" s="67"/>
      <c r="P228" s="67"/>
      <c r="Q228" s="67"/>
      <c r="R228" s="67"/>
      <c r="S228" s="67"/>
    </row>
    <row r="229" spans="1:19">
      <c r="A229" s="67"/>
      <c r="B229" s="67"/>
      <c r="C229" s="67"/>
      <c r="D229" s="67"/>
      <c r="E229" s="67"/>
      <c r="F229" s="67"/>
      <c r="G229" s="67"/>
      <c r="H229" s="67"/>
      <c r="I229" s="67"/>
      <c r="J229" s="67"/>
      <c r="K229" s="67"/>
      <c r="L229" s="67"/>
      <c r="M229" s="67"/>
      <c r="N229" s="67"/>
      <c r="O229" s="67"/>
      <c r="P229" s="67"/>
      <c r="Q229" s="67"/>
      <c r="R229" s="67"/>
      <c r="S229" s="67"/>
    </row>
    <row r="230" spans="1:19">
      <c r="A230" s="67"/>
      <c r="B230" s="67"/>
      <c r="C230" s="67"/>
      <c r="D230" s="67"/>
      <c r="E230" s="67"/>
      <c r="F230" s="67"/>
      <c r="G230" s="67"/>
      <c r="H230" s="67"/>
      <c r="I230" s="67"/>
      <c r="J230" s="67"/>
      <c r="K230" s="67"/>
      <c r="L230" s="67"/>
      <c r="M230" s="67"/>
      <c r="N230" s="67"/>
      <c r="O230" s="67"/>
      <c r="P230" s="67"/>
      <c r="Q230" s="67"/>
      <c r="R230" s="67"/>
      <c r="S230" s="67"/>
    </row>
    <row r="231" spans="1:19">
      <c r="A231" s="67"/>
      <c r="B231" s="67"/>
      <c r="C231" s="67"/>
      <c r="D231" s="67"/>
      <c r="E231" s="67"/>
      <c r="F231" s="67"/>
      <c r="G231" s="67"/>
      <c r="H231" s="67"/>
      <c r="I231" s="67"/>
      <c r="J231" s="67"/>
      <c r="K231" s="67"/>
      <c r="L231" s="67"/>
      <c r="M231" s="67"/>
      <c r="N231" s="67"/>
      <c r="O231" s="67"/>
      <c r="P231" s="67"/>
      <c r="Q231" s="67"/>
      <c r="R231" s="67"/>
      <c r="S231" s="67"/>
    </row>
    <row r="232" spans="1:19">
      <c r="A232" s="67"/>
      <c r="B232" s="67"/>
      <c r="C232" s="67"/>
      <c r="D232" s="67"/>
      <c r="E232" s="67"/>
      <c r="F232" s="67"/>
      <c r="G232" s="67"/>
      <c r="H232" s="67"/>
      <c r="I232" s="67"/>
      <c r="J232" s="67"/>
      <c r="K232" s="67"/>
      <c r="L232" s="67"/>
      <c r="M232" s="67"/>
      <c r="N232" s="67"/>
      <c r="O232" s="67"/>
      <c r="P232" s="67"/>
      <c r="Q232" s="67"/>
      <c r="R232" s="67"/>
      <c r="S232" s="67"/>
    </row>
    <row r="233" spans="1:19">
      <c r="A233" s="67"/>
      <c r="B233" s="67"/>
      <c r="C233" s="67"/>
      <c r="D233" s="67"/>
      <c r="E233" s="67"/>
      <c r="F233" s="67"/>
      <c r="G233" s="67"/>
      <c r="H233" s="67"/>
      <c r="I233" s="67"/>
      <c r="J233" s="67"/>
      <c r="K233" s="67"/>
      <c r="L233" s="67"/>
      <c r="M233" s="67"/>
      <c r="N233" s="67"/>
      <c r="O233" s="67"/>
      <c r="P233" s="67"/>
      <c r="Q233" s="67"/>
      <c r="R233" s="67"/>
      <c r="S233" s="67"/>
    </row>
    <row r="234" spans="1:19">
      <c r="A234" s="67"/>
      <c r="B234" s="67"/>
      <c r="C234" s="67"/>
      <c r="D234" s="67"/>
      <c r="E234" s="67"/>
      <c r="F234" s="67"/>
      <c r="G234" s="67"/>
      <c r="H234" s="67"/>
      <c r="I234" s="67"/>
      <c r="J234" s="67"/>
      <c r="K234" s="67"/>
      <c r="L234" s="67"/>
      <c r="M234" s="67"/>
      <c r="N234" s="67"/>
      <c r="O234" s="67"/>
      <c r="P234" s="67"/>
      <c r="Q234" s="67"/>
      <c r="R234" s="67"/>
      <c r="S234" s="67"/>
    </row>
    <row r="235" spans="1:19">
      <c r="A235" s="67"/>
      <c r="B235" s="67"/>
      <c r="C235" s="67"/>
      <c r="D235" s="67"/>
      <c r="E235" s="67"/>
      <c r="F235" s="67"/>
      <c r="G235" s="67"/>
      <c r="H235" s="67"/>
      <c r="I235" s="67"/>
      <c r="J235" s="67"/>
      <c r="K235" s="67"/>
      <c r="L235" s="67"/>
      <c r="M235" s="67"/>
      <c r="N235" s="67"/>
      <c r="O235" s="67"/>
      <c r="P235" s="67"/>
      <c r="Q235" s="67"/>
      <c r="R235" s="67"/>
      <c r="S235" s="67"/>
    </row>
    <row r="236" spans="1:19">
      <c r="A236" s="67"/>
      <c r="B236" s="67"/>
      <c r="C236" s="67"/>
      <c r="D236" s="67"/>
      <c r="E236" s="67"/>
      <c r="F236" s="67"/>
      <c r="G236" s="67"/>
      <c r="H236" s="67"/>
      <c r="I236" s="67"/>
      <c r="J236" s="67"/>
      <c r="K236" s="67"/>
      <c r="L236" s="67"/>
      <c r="M236" s="67"/>
      <c r="N236" s="67"/>
      <c r="O236" s="67"/>
      <c r="P236" s="67"/>
      <c r="Q236" s="67"/>
      <c r="R236" s="67"/>
      <c r="S236" s="67"/>
    </row>
    <row r="237" spans="1:19">
      <c r="A237" s="67"/>
      <c r="B237" s="67"/>
      <c r="C237" s="67"/>
      <c r="D237" s="67"/>
      <c r="E237" s="67"/>
      <c r="F237" s="67"/>
      <c r="G237" s="67"/>
      <c r="H237" s="67"/>
      <c r="I237" s="67"/>
      <c r="J237" s="67"/>
      <c r="K237" s="67"/>
      <c r="L237" s="67"/>
      <c r="M237" s="67"/>
      <c r="N237" s="67"/>
      <c r="O237" s="67"/>
      <c r="P237" s="67"/>
      <c r="Q237" s="67"/>
      <c r="R237" s="67"/>
      <c r="S237" s="67"/>
    </row>
    <row r="238" spans="1:19">
      <c r="A238" s="67"/>
      <c r="B238" s="67"/>
      <c r="C238" s="67"/>
      <c r="D238" s="67"/>
      <c r="E238" s="67"/>
      <c r="F238" s="67"/>
      <c r="G238" s="67"/>
      <c r="H238" s="67"/>
      <c r="I238" s="67"/>
      <c r="J238" s="67"/>
      <c r="K238" s="67"/>
      <c r="L238" s="67"/>
      <c r="M238" s="67"/>
      <c r="N238" s="67"/>
      <c r="O238" s="67"/>
      <c r="P238" s="67"/>
      <c r="Q238" s="67"/>
      <c r="R238" s="67"/>
      <c r="S238" s="67"/>
    </row>
    <row r="239" spans="1:19">
      <c r="A239" s="67"/>
      <c r="B239" s="67"/>
      <c r="C239" s="67"/>
      <c r="D239" s="67"/>
      <c r="E239" s="67"/>
      <c r="F239" s="67"/>
      <c r="G239" s="67"/>
      <c r="H239" s="67"/>
      <c r="I239" s="67"/>
      <c r="J239" s="67"/>
      <c r="K239" s="67"/>
      <c r="L239" s="67"/>
      <c r="M239" s="67"/>
      <c r="N239" s="67"/>
      <c r="O239" s="67"/>
      <c r="P239" s="67"/>
      <c r="Q239" s="67"/>
      <c r="R239" s="67"/>
      <c r="S239" s="67"/>
    </row>
    <row r="240" spans="1:19">
      <c r="A240" s="67"/>
      <c r="B240" s="67"/>
      <c r="C240" s="67"/>
      <c r="D240" s="67"/>
      <c r="E240" s="67"/>
      <c r="F240" s="67"/>
      <c r="G240" s="67"/>
      <c r="H240" s="67"/>
      <c r="I240" s="67"/>
      <c r="J240" s="67"/>
      <c r="K240" s="67"/>
      <c r="L240" s="67"/>
      <c r="M240" s="67"/>
      <c r="N240" s="67"/>
      <c r="O240" s="67"/>
      <c r="P240" s="67"/>
      <c r="Q240" s="67"/>
      <c r="R240" s="67"/>
      <c r="S240" s="67"/>
    </row>
    <row r="241" spans="1:19">
      <c r="A241" s="67"/>
      <c r="B241" s="67"/>
      <c r="C241" s="67"/>
      <c r="D241" s="67"/>
      <c r="E241" s="67"/>
      <c r="F241" s="67"/>
      <c r="G241" s="67"/>
      <c r="H241" s="67"/>
      <c r="I241" s="67"/>
      <c r="J241" s="67"/>
      <c r="K241" s="67"/>
      <c r="L241" s="67"/>
      <c r="M241" s="67"/>
      <c r="N241" s="67"/>
      <c r="O241" s="67"/>
      <c r="P241" s="67"/>
      <c r="Q241" s="67"/>
      <c r="R241" s="67"/>
      <c r="S241" s="67"/>
    </row>
    <row r="242" spans="1:19">
      <c r="A242" s="67"/>
      <c r="B242" s="67"/>
      <c r="C242" s="67"/>
      <c r="D242" s="67"/>
      <c r="E242" s="67"/>
      <c r="F242" s="67"/>
      <c r="G242" s="67"/>
      <c r="H242" s="67"/>
      <c r="I242" s="67"/>
      <c r="J242" s="67"/>
      <c r="K242" s="67"/>
      <c r="L242" s="67"/>
      <c r="M242" s="67"/>
      <c r="N242" s="67"/>
      <c r="O242" s="67"/>
      <c r="P242" s="67"/>
      <c r="Q242" s="67"/>
      <c r="R242" s="67"/>
      <c r="S242" s="67"/>
    </row>
    <row r="243" spans="1:19">
      <c r="A243" s="67"/>
      <c r="B243" s="67"/>
      <c r="C243" s="67"/>
      <c r="D243" s="67"/>
      <c r="E243" s="67"/>
      <c r="F243" s="67"/>
      <c r="G243" s="67"/>
      <c r="H243" s="67"/>
      <c r="I243" s="67"/>
      <c r="J243" s="67"/>
      <c r="K243" s="67"/>
      <c r="L243" s="67"/>
      <c r="M243" s="67"/>
      <c r="N243" s="67"/>
      <c r="O243" s="67"/>
      <c r="P243" s="67"/>
      <c r="Q243" s="67"/>
      <c r="R243" s="67"/>
      <c r="S243" s="67"/>
    </row>
    <row r="244" spans="1:19">
      <c r="A244" s="67"/>
      <c r="B244" s="67"/>
      <c r="C244" s="67"/>
      <c r="D244" s="67"/>
      <c r="E244" s="67"/>
      <c r="F244" s="67"/>
      <c r="G244" s="67"/>
      <c r="H244" s="67"/>
      <c r="I244" s="67"/>
      <c r="J244" s="67"/>
      <c r="K244" s="67"/>
      <c r="L244" s="67"/>
      <c r="M244" s="67"/>
      <c r="N244" s="67"/>
      <c r="O244" s="67"/>
      <c r="P244" s="67"/>
      <c r="Q244" s="67"/>
      <c r="R244" s="67"/>
      <c r="S244" s="67"/>
    </row>
    <row r="245" spans="1:19">
      <c r="A245" s="67"/>
      <c r="B245" s="67"/>
      <c r="C245" s="67"/>
      <c r="D245" s="67"/>
      <c r="E245" s="67"/>
      <c r="F245" s="67"/>
      <c r="G245" s="67"/>
      <c r="H245" s="67"/>
      <c r="I245" s="67"/>
      <c r="J245" s="67"/>
      <c r="K245" s="67"/>
      <c r="L245" s="67"/>
      <c r="M245" s="67"/>
      <c r="N245" s="67"/>
      <c r="O245" s="67"/>
      <c r="P245" s="67"/>
      <c r="Q245" s="67"/>
      <c r="R245" s="67"/>
      <c r="S245" s="67"/>
    </row>
    <row r="246" spans="1:19">
      <c r="A246" s="67"/>
      <c r="B246" s="67"/>
      <c r="C246" s="67"/>
      <c r="D246" s="67"/>
      <c r="E246" s="67"/>
      <c r="F246" s="67"/>
      <c r="G246" s="67"/>
      <c r="H246" s="67"/>
      <c r="I246" s="67"/>
      <c r="J246" s="67"/>
      <c r="K246" s="67"/>
      <c r="L246" s="67"/>
      <c r="M246" s="67"/>
      <c r="N246" s="67"/>
      <c r="O246" s="67"/>
      <c r="P246" s="67"/>
      <c r="Q246" s="67"/>
      <c r="R246" s="67"/>
      <c r="S246" s="67"/>
    </row>
    <row r="247" spans="1:19">
      <c r="A247" s="67"/>
      <c r="B247" s="67"/>
      <c r="C247" s="67"/>
      <c r="D247" s="67"/>
      <c r="E247" s="67"/>
      <c r="F247" s="67"/>
      <c r="G247" s="67"/>
      <c r="H247" s="67"/>
      <c r="I247" s="67"/>
      <c r="J247" s="67"/>
      <c r="K247" s="67"/>
      <c r="L247" s="67"/>
      <c r="M247" s="67"/>
      <c r="N247" s="67"/>
      <c r="O247" s="67"/>
      <c r="P247" s="67"/>
      <c r="Q247" s="67"/>
      <c r="R247" s="67"/>
      <c r="S247" s="67"/>
    </row>
    <row r="248" spans="1:19">
      <c r="A248" s="67"/>
      <c r="B248" s="67"/>
      <c r="C248" s="67"/>
      <c r="D248" s="67"/>
      <c r="E248" s="67"/>
      <c r="F248" s="67"/>
      <c r="G248" s="67"/>
      <c r="H248" s="67"/>
      <c r="I248" s="67"/>
      <c r="J248" s="67"/>
      <c r="K248" s="67"/>
      <c r="L248" s="67"/>
      <c r="M248" s="67"/>
      <c r="N248" s="67"/>
      <c r="O248" s="67"/>
      <c r="P248" s="67"/>
      <c r="Q248" s="67"/>
      <c r="R248" s="67"/>
      <c r="S248" s="67"/>
    </row>
    <row r="249" spans="1:19">
      <c r="A249" s="67"/>
      <c r="B249" s="67"/>
      <c r="C249" s="67"/>
      <c r="D249" s="67"/>
      <c r="E249" s="67"/>
      <c r="F249" s="67"/>
      <c r="G249" s="67"/>
      <c r="H249" s="67"/>
      <c r="I249" s="67"/>
      <c r="J249" s="67"/>
      <c r="K249" s="67"/>
      <c r="L249" s="67"/>
      <c r="M249" s="67"/>
      <c r="N249" s="67"/>
      <c r="O249" s="67"/>
      <c r="P249" s="67"/>
      <c r="Q249" s="67"/>
      <c r="R249" s="67"/>
      <c r="S249" s="67"/>
    </row>
    <row r="250" spans="1:19">
      <c r="A250" s="67"/>
      <c r="B250" s="67"/>
      <c r="C250" s="67"/>
      <c r="D250" s="67"/>
      <c r="E250" s="67"/>
      <c r="F250" s="67"/>
      <c r="G250" s="67"/>
      <c r="H250" s="67"/>
      <c r="I250" s="67"/>
      <c r="J250" s="67"/>
      <c r="K250" s="67"/>
      <c r="L250" s="67"/>
      <c r="M250" s="67"/>
      <c r="N250" s="67"/>
      <c r="O250" s="67"/>
      <c r="P250" s="67"/>
      <c r="Q250" s="67"/>
      <c r="R250" s="67"/>
      <c r="S250" s="67"/>
    </row>
    <row r="251" spans="1:19">
      <c r="A251" s="67"/>
      <c r="B251" s="67"/>
      <c r="C251" s="67"/>
      <c r="D251" s="67"/>
      <c r="E251" s="67"/>
      <c r="F251" s="67"/>
      <c r="G251" s="67"/>
      <c r="H251" s="67"/>
      <c r="I251" s="67"/>
      <c r="J251" s="67"/>
      <c r="K251" s="67"/>
      <c r="L251" s="67"/>
      <c r="M251" s="67"/>
      <c r="N251" s="67"/>
      <c r="O251" s="67"/>
      <c r="P251" s="67"/>
      <c r="Q251" s="67"/>
      <c r="R251" s="67"/>
      <c r="S251" s="67"/>
    </row>
    <row r="252" spans="1:19">
      <c r="A252" s="67"/>
      <c r="B252" s="67"/>
      <c r="C252" s="67"/>
      <c r="D252" s="67"/>
      <c r="E252" s="67"/>
      <c r="F252" s="67"/>
      <c r="G252" s="67"/>
      <c r="H252" s="67"/>
      <c r="I252" s="67"/>
      <c r="J252" s="67"/>
      <c r="K252" s="67"/>
      <c r="L252" s="67"/>
      <c r="M252" s="67"/>
      <c r="N252" s="67"/>
      <c r="O252" s="67"/>
      <c r="P252" s="67"/>
      <c r="Q252" s="67"/>
      <c r="R252" s="67"/>
      <c r="S252" s="67"/>
    </row>
    <row r="253" spans="1:19">
      <c r="A253" s="67"/>
      <c r="B253" s="67"/>
      <c r="C253" s="67"/>
      <c r="D253" s="67"/>
      <c r="E253" s="67"/>
      <c r="F253" s="67"/>
      <c r="G253" s="67"/>
      <c r="H253" s="67"/>
      <c r="I253" s="67"/>
      <c r="J253" s="67"/>
      <c r="K253" s="67"/>
      <c r="L253" s="67"/>
      <c r="M253" s="67"/>
      <c r="N253" s="67"/>
      <c r="O253" s="67"/>
      <c r="P253" s="67"/>
      <c r="Q253" s="67"/>
      <c r="R253" s="67"/>
      <c r="S253" s="67"/>
    </row>
    <row r="254" spans="1:19">
      <c r="A254" s="67"/>
      <c r="B254" s="67"/>
      <c r="C254" s="67"/>
      <c r="D254" s="67"/>
      <c r="E254" s="67"/>
      <c r="F254" s="67"/>
      <c r="G254" s="67"/>
      <c r="H254" s="67"/>
      <c r="I254" s="67"/>
      <c r="J254" s="67"/>
      <c r="K254" s="67"/>
      <c r="L254" s="67"/>
      <c r="M254" s="67"/>
      <c r="N254" s="67"/>
      <c r="O254" s="67"/>
      <c r="P254" s="67"/>
      <c r="Q254" s="67"/>
      <c r="R254" s="67"/>
      <c r="S254" s="67"/>
    </row>
    <row r="255" spans="1:19">
      <c r="A255" s="67"/>
      <c r="B255" s="67"/>
      <c r="C255" s="67"/>
      <c r="D255" s="67"/>
      <c r="E255" s="67"/>
      <c r="F255" s="67"/>
      <c r="G255" s="67"/>
      <c r="H255" s="67"/>
      <c r="I255" s="67"/>
      <c r="J255" s="67"/>
      <c r="K255" s="67"/>
      <c r="L255" s="67"/>
      <c r="M255" s="67"/>
      <c r="N255" s="67"/>
      <c r="O255" s="67"/>
      <c r="P255" s="67"/>
      <c r="Q255" s="67"/>
      <c r="R255" s="67"/>
      <c r="S255" s="67"/>
    </row>
    <row r="256" spans="1:19">
      <c r="A256" s="67"/>
      <c r="B256" s="67"/>
      <c r="C256" s="67"/>
      <c r="D256" s="67"/>
      <c r="E256" s="67"/>
      <c r="F256" s="67"/>
      <c r="G256" s="67"/>
      <c r="H256" s="67"/>
      <c r="I256" s="67"/>
      <c r="J256" s="67"/>
      <c r="K256" s="67"/>
      <c r="L256" s="67"/>
      <c r="M256" s="67"/>
      <c r="N256" s="67"/>
      <c r="O256" s="67"/>
      <c r="P256" s="67"/>
      <c r="Q256" s="67"/>
      <c r="R256" s="67"/>
      <c r="S256" s="67"/>
    </row>
    <row r="257" spans="1:19">
      <c r="A257" s="67"/>
      <c r="B257" s="67"/>
      <c r="C257" s="67"/>
      <c r="D257" s="67"/>
      <c r="E257" s="67"/>
      <c r="F257" s="67"/>
      <c r="G257" s="67"/>
      <c r="H257" s="67"/>
      <c r="I257" s="67"/>
      <c r="J257" s="67"/>
      <c r="K257" s="67"/>
      <c r="L257" s="67"/>
      <c r="M257" s="67"/>
      <c r="N257" s="67"/>
      <c r="O257" s="67"/>
      <c r="P257" s="67"/>
      <c r="Q257" s="67"/>
      <c r="R257" s="67"/>
      <c r="S257" s="67"/>
    </row>
    <row r="258" spans="1:19">
      <c r="A258" s="67"/>
      <c r="B258" s="67"/>
      <c r="C258" s="67"/>
      <c r="D258" s="67"/>
      <c r="E258" s="67"/>
      <c r="F258" s="67"/>
      <c r="G258" s="67"/>
      <c r="H258" s="67"/>
      <c r="I258" s="67"/>
      <c r="J258" s="67"/>
      <c r="K258" s="67"/>
      <c r="L258" s="67"/>
      <c r="M258" s="67"/>
      <c r="N258" s="67"/>
      <c r="O258" s="67"/>
      <c r="P258" s="67"/>
      <c r="Q258" s="67"/>
      <c r="R258" s="67"/>
      <c r="S258" s="67"/>
    </row>
    <row r="259" spans="1:19">
      <c r="A259" s="67"/>
      <c r="B259" s="67"/>
      <c r="C259" s="67"/>
      <c r="D259" s="67"/>
      <c r="E259" s="67"/>
      <c r="F259" s="67"/>
      <c r="G259" s="67"/>
      <c r="H259" s="67"/>
      <c r="I259" s="67"/>
      <c r="J259" s="67"/>
      <c r="K259" s="67"/>
      <c r="L259" s="67"/>
      <c r="M259" s="67"/>
      <c r="N259" s="67"/>
      <c r="O259" s="67"/>
      <c r="P259" s="67"/>
      <c r="Q259" s="67"/>
      <c r="R259" s="67"/>
      <c r="S259" s="67"/>
    </row>
    <row r="260" spans="1:19">
      <c r="A260" s="67"/>
      <c r="B260" s="67"/>
      <c r="C260" s="67"/>
      <c r="D260" s="67"/>
      <c r="E260" s="67"/>
      <c r="F260" s="67"/>
      <c r="G260" s="67"/>
      <c r="H260" s="67"/>
      <c r="I260" s="67"/>
      <c r="J260" s="67"/>
      <c r="K260" s="67"/>
      <c r="L260" s="67"/>
      <c r="M260" s="67"/>
      <c r="N260" s="67"/>
      <c r="O260" s="67"/>
      <c r="P260" s="67"/>
      <c r="Q260" s="67"/>
      <c r="R260" s="67"/>
      <c r="S260" s="67"/>
    </row>
    <row r="261" spans="1:19">
      <c r="A261" s="67"/>
      <c r="B261" s="67"/>
      <c r="C261" s="67"/>
      <c r="D261" s="67"/>
      <c r="E261" s="67"/>
      <c r="F261" s="67"/>
      <c r="G261" s="67"/>
      <c r="H261" s="67"/>
      <c r="I261" s="67"/>
      <c r="J261" s="67"/>
      <c r="K261" s="67"/>
      <c r="L261" s="67"/>
      <c r="M261" s="67"/>
      <c r="N261" s="67"/>
      <c r="O261" s="67"/>
      <c r="P261" s="67"/>
      <c r="Q261" s="67"/>
      <c r="R261" s="67"/>
      <c r="S261" s="67"/>
    </row>
    <row r="262" spans="1:19">
      <c r="A262" s="67"/>
      <c r="B262" s="67"/>
      <c r="C262" s="67"/>
      <c r="D262" s="67"/>
      <c r="E262" s="67"/>
      <c r="F262" s="67"/>
      <c r="G262" s="67"/>
      <c r="H262" s="67"/>
      <c r="I262" s="67"/>
      <c r="J262" s="67"/>
      <c r="K262" s="67"/>
      <c r="L262" s="67"/>
      <c r="M262" s="67"/>
      <c r="N262" s="67"/>
      <c r="O262" s="67"/>
      <c r="P262" s="67"/>
      <c r="Q262" s="67"/>
      <c r="R262" s="67"/>
      <c r="S262" s="67"/>
    </row>
    <row r="263" spans="1:19">
      <c r="A263" s="67"/>
      <c r="B263" s="67"/>
      <c r="C263" s="67"/>
      <c r="D263" s="67"/>
      <c r="E263" s="67"/>
      <c r="F263" s="67"/>
      <c r="G263" s="67"/>
      <c r="H263" s="67"/>
      <c r="I263" s="67"/>
      <c r="J263" s="67"/>
      <c r="K263" s="67"/>
      <c r="L263" s="67"/>
      <c r="M263" s="67"/>
      <c r="N263" s="67"/>
      <c r="O263" s="67"/>
      <c r="P263" s="67"/>
      <c r="Q263" s="67"/>
      <c r="R263" s="67"/>
      <c r="S263" s="67"/>
    </row>
    <row r="264" spans="1:19">
      <c r="A264" s="67"/>
      <c r="B264" s="67"/>
      <c r="C264" s="67"/>
      <c r="D264" s="67"/>
      <c r="E264" s="67"/>
      <c r="F264" s="67"/>
      <c r="G264" s="67"/>
      <c r="H264" s="67"/>
      <c r="I264" s="67"/>
      <c r="J264" s="67"/>
      <c r="K264" s="67"/>
      <c r="L264" s="67"/>
      <c r="M264" s="67"/>
      <c r="N264" s="67"/>
      <c r="O264" s="67"/>
      <c r="P264" s="67"/>
      <c r="Q264" s="67"/>
      <c r="R264" s="67"/>
      <c r="S264" s="67"/>
    </row>
    <row r="265" spans="1:19">
      <c r="A265" s="67"/>
      <c r="B265" s="67"/>
      <c r="C265" s="67"/>
      <c r="D265" s="67"/>
      <c r="E265" s="67"/>
      <c r="F265" s="67"/>
      <c r="G265" s="67"/>
      <c r="H265" s="67"/>
      <c r="I265" s="67"/>
      <c r="J265" s="67"/>
      <c r="K265" s="67"/>
      <c r="L265" s="67"/>
      <c r="M265" s="67"/>
      <c r="N265" s="67"/>
      <c r="O265" s="67"/>
      <c r="P265" s="67"/>
      <c r="Q265" s="67"/>
      <c r="R265" s="67"/>
      <c r="S265" s="67"/>
    </row>
    <row r="266" spans="1:19">
      <c r="A266" s="67"/>
      <c r="B266" s="67"/>
      <c r="C266" s="67"/>
      <c r="D266" s="67"/>
      <c r="E266" s="67"/>
      <c r="F266" s="67"/>
      <c r="G266" s="67"/>
      <c r="H266" s="67"/>
      <c r="I266" s="67"/>
      <c r="J266" s="67"/>
      <c r="K266" s="67"/>
      <c r="L266" s="67"/>
      <c r="M266" s="67"/>
      <c r="N266" s="67"/>
      <c r="O266" s="67"/>
      <c r="P266" s="67"/>
      <c r="Q266" s="67"/>
      <c r="R266" s="67"/>
      <c r="S266" s="67"/>
    </row>
    <row r="267" spans="1:19">
      <c r="A267" s="67"/>
      <c r="B267" s="67"/>
      <c r="C267" s="67"/>
      <c r="D267" s="67"/>
      <c r="E267" s="67"/>
      <c r="F267" s="67"/>
      <c r="G267" s="67"/>
      <c r="H267" s="67"/>
      <c r="I267" s="67"/>
      <c r="J267" s="67"/>
      <c r="K267" s="67"/>
      <c r="L267" s="67"/>
      <c r="M267" s="67"/>
      <c r="N267" s="67"/>
      <c r="O267" s="67"/>
      <c r="P267" s="67"/>
      <c r="Q267" s="67"/>
      <c r="R267" s="67"/>
      <c r="S267" s="67"/>
    </row>
    <row r="268" spans="1:19">
      <c r="A268" s="67"/>
      <c r="B268" s="67"/>
      <c r="C268" s="67"/>
      <c r="D268" s="67"/>
      <c r="E268" s="67"/>
      <c r="F268" s="67"/>
      <c r="G268" s="67"/>
      <c r="H268" s="67"/>
      <c r="I268" s="67"/>
      <c r="J268" s="67"/>
      <c r="K268" s="67"/>
      <c r="L268" s="67"/>
      <c r="M268" s="67"/>
      <c r="N268" s="67"/>
      <c r="O268" s="67"/>
      <c r="P268" s="67"/>
      <c r="Q268" s="67"/>
      <c r="R268" s="67"/>
      <c r="S268" s="67"/>
    </row>
    <row r="269" spans="1:19">
      <c r="A269" s="67"/>
      <c r="B269" s="67"/>
      <c r="C269" s="67"/>
      <c r="D269" s="67"/>
      <c r="E269" s="67"/>
      <c r="F269" s="67"/>
      <c r="G269" s="67"/>
      <c r="H269" s="67"/>
      <c r="I269" s="67"/>
      <c r="J269" s="67"/>
      <c r="K269" s="67"/>
      <c r="L269" s="67"/>
      <c r="M269" s="67"/>
      <c r="N269" s="67"/>
      <c r="O269" s="67"/>
      <c r="P269" s="67"/>
      <c r="Q269" s="67"/>
      <c r="R269" s="67"/>
      <c r="S269" s="67"/>
    </row>
    <row r="270" spans="1:19">
      <c r="A270" s="67"/>
      <c r="B270" s="67"/>
      <c r="C270" s="67"/>
      <c r="D270" s="67"/>
      <c r="E270" s="67"/>
      <c r="F270" s="67"/>
      <c r="G270" s="67"/>
      <c r="H270" s="67"/>
      <c r="I270" s="67"/>
      <c r="J270" s="67"/>
      <c r="K270" s="67"/>
      <c r="L270" s="67"/>
      <c r="M270" s="67"/>
      <c r="N270" s="67"/>
      <c r="O270" s="67"/>
      <c r="P270" s="67"/>
      <c r="Q270" s="67"/>
      <c r="R270" s="67"/>
      <c r="S270" s="67"/>
    </row>
    <row r="271" spans="1:19">
      <c r="A271" s="67"/>
      <c r="B271" s="67"/>
      <c r="C271" s="67"/>
      <c r="D271" s="67"/>
      <c r="E271" s="67"/>
      <c r="F271" s="67"/>
      <c r="G271" s="67"/>
      <c r="H271" s="67"/>
      <c r="I271" s="67"/>
      <c r="J271" s="67"/>
      <c r="K271" s="67"/>
      <c r="L271" s="67"/>
      <c r="M271" s="67"/>
      <c r="N271" s="67"/>
      <c r="O271" s="67"/>
      <c r="P271" s="67"/>
      <c r="Q271" s="67"/>
      <c r="R271" s="67"/>
      <c r="S271" s="67"/>
    </row>
    <row r="272" spans="1:19">
      <c r="A272" s="67"/>
      <c r="B272" s="67"/>
      <c r="C272" s="67"/>
      <c r="D272" s="67"/>
      <c r="E272" s="67"/>
      <c r="F272" s="67"/>
      <c r="G272" s="67"/>
      <c r="H272" s="67"/>
      <c r="I272" s="67"/>
      <c r="J272" s="67"/>
      <c r="K272" s="67"/>
      <c r="L272" s="67"/>
      <c r="M272" s="67"/>
      <c r="N272" s="67"/>
      <c r="O272" s="67"/>
      <c r="P272" s="67"/>
      <c r="Q272" s="67"/>
      <c r="R272" s="67"/>
      <c r="S272" s="67"/>
    </row>
    <row r="273" spans="1:19">
      <c r="A273" s="67"/>
      <c r="B273" s="67"/>
      <c r="C273" s="67"/>
      <c r="D273" s="67"/>
      <c r="E273" s="67"/>
      <c r="F273" s="67"/>
      <c r="G273" s="67"/>
      <c r="H273" s="67"/>
      <c r="I273" s="67"/>
      <c r="J273" s="67"/>
      <c r="K273" s="67"/>
      <c r="L273" s="67"/>
      <c r="M273" s="67"/>
      <c r="N273" s="67"/>
      <c r="O273" s="67"/>
      <c r="P273" s="67"/>
      <c r="Q273" s="67"/>
      <c r="R273" s="67"/>
      <c r="S273" s="67"/>
    </row>
    <row r="274" spans="1:19">
      <c r="A274" s="67"/>
      <c r="B274" s="67"/>
      <c r="C274" s="67"/>
      <c r="D274" s="67"/>
      <c r="E274" s="67"/>
      <c r="F274" s="67"/>
      <c r="G274" s="67"/>
      <c r="H274" s="67"/>
      <c r="I274" s="67"/>
      <c r="J274" s="67"/>
      <c r="K274" s="67"/>
      <c r="L274" s="67"/>
      <c r="M274" s="67"/>
      <c r="N274" s="67"/>
      <c r="O274" s="67"/>
      <c r="P274" s="67"/>
      <c r="Q274" s="67"/>
      <c r="R274" s="67"/>
      <c r="S274" s="67"/>
    </row>
    <row r="275" spans="1:19">
      <c r="A275" s="67"/>
      <c r="B275" s="67"/>
      <c r="C275" s="67"/>
      <c r="D275" s="67"/>
      <c r="E275" s="67"/>
      <c r="F275" s="67"/>
      <c r="G275" s="67"/>
      <c r="H275" s="67"/>
      <c r="I275" s="67"/>
      <c r="J275" s="67"/>
      <c r="K275" s="67"/>
      <c r="L275" s="67"/>
      <c r="M275" s="67"/>
      <c r="N275" s="67"/>
      <c r="O275" s="67"/>
      <c r="P275" s="67"/>
      <c r="Q275" s="67"/>
      <c r="R275" s="67"/>
      <c r="S275" s="67"/>
    </row>
    <row r="276" spans="1:19">
      <c r="A276" s="67"/>
      <c r="B276" s="67"/>
      <c r="C276" s="67"/>
      <c r="D276" s="67"/>
      <c r="E276" s="67"/>
      <c r="F276" s="67"/>
      <c r="G276" s="67"/>
      <c r="H276" s="67"/>
      <c r="I276" s="67"/>
      <c r="J276" s="67"/>
      <c r="K276" s="67"/>
      <c r="L276" s="67"/>
      <c r="M276" s="67"/>
      <c r="N276" s="67"/>
      <c r="O276" s="67"/>
      <c r="P276" s="67"/>
      <c r="Q276" s="67"/>
      <c r="R276" s="67"/>
      <c r="S276" s="67"/>
    </row>
    <row r="277" spans="1:19">
      <c r="A277" s="67"/>
      <c r="B277" s="67"/>
      <c r="C277" s="67"/>
      <c r="D277" s="67"/>
      <c r="E277" s="67"/>
      <c r="F277" s="67"/>
      <c r="G277" s="67"/>
      <c r="H277" s="67"/>
      <c r="I277" s="67"/>
      <c r="J277" s="67"/>
      <c r="K277" s="67"/>
      <c r="L277" s="67"/>
      <c r="M277" s="67"/>
      <c r="N277" s="67"/>
      <c r="O277" s="67"/>
      <c r="P277" s="67"/>
      <c r="Q277" s="67"/>
      <c r="R277" s="67"/>
      <c r="S277" s="67"/>
    </row>
    <row r="278" spans="1:19">
      <c r="A278" s="67"/>
      <c r="B278" s="67"/>
      <c r="C278" s="67"/>
      <c r="D278" s="67"/>
      <c r="E278" s="67"/>
      <c r="F278" s="67"/>
      <c r="G278" s="67"/>
      <c r="H278" s="67"/>
      <c r="I278" s="67"/>
      <c r="J278" s="67"/>
      <c r="K278" s="67"/>
      <c r="L278" s="67"/>
      <c r="M278" s="67"/>
      <c r="N278" s="67"/>
      <c r="O278" s="67"/>
      <c r="P278" s="67"/>
      <c r="Q278" s="67"/>
      <c r="R278" s="67"/>
      <c r="S278" s="67"/>
    </row>
    <row r="279" spans="1:19">
      <c r="A279" s="67"/>
      <c r="B279" s="67"/>
      <c r="C279" s="67"/>
      <c r="D279" s="67"/>
      <c r="E279" s="67"/>
      <c r="F279" s="67"/>
      <c r="G279" s="67"/>
      <c r="H279" s="67"/>
      <c r="I279" s="67"/>
      <c r="J279" s="67"/>
      <c r="K279" s="67"/>
      <c r="L279" s="67"/>
      <c r="M279" s="67"/>
      <c r="N279" s="67"/>
      <c r="O279" s="67"/>
      <c r="P279" s="67"/>
      <c r="Q279" s="67"/>
      <c r="R279" s="67"/>
      <c r="S279" s="67"/>
    </row>
    <row r="280" spans="1:19">
      <c r="A280" s="67"/>
      <c r="B280" s="67"/>
      <c r="C280" s="67"/>
      <c r="D280" s="67"/>
      <c r="E280" s="67"/>
      <c r="F280" s="67"/>
      <c r="G280" s="67"/>
      <c r="H280" s="67"/>
      <c r="I280" s="67"/>
      <c r="J280" s="67"/>
      <c r="K280" s="67"/>
      <c r="L280" s="67"/>
      <c r="M280" s="67"/>
      <c r="N280" s="67"/>
      <c r="O280" s="67"/>
      <c r="P280" s="67"/>
      <c r="Q280" s="67"/>
      <c r="R280" s="67"/>
      <c r="S280" s="67"/>
    </row>
    <row r="281" spans="1:19">
      <c r="A281" s="67"/>
      <c r="B281" s="67"/>
      <c r="C281" s="67"/>
      <c r="D281" s="67"/>
      <c r="E281" s="67"/>
      <c r="F281" s="67"/>
      <c r="G281" s="67"/>
      <c r="H281" s="67"/>
      <c r="I281" s="67"/>
      <c r="J281" s="67"/>
      <c r="K281" s="67"/>
      <c r="L281" s="67"/>
      <c r="M281" s="67"/>
      <c r="N281" s="67"/>
      <c r="O281" s="67"/>
      <c r="P281" s="67"/>
      <c r="Q281" s="67"/>
      <c r="R281" s="67"/>
      <c r="S281" s="67"/>
    </row>
    <row r="282" spans="1:19">
      <c r="A282" s="67"/>
      <c r="B282" s="67"/>
      <c r="C282" s="67"/>
      <c r="D282" s="67"/>
      <c r="E282" s="67"/>
      <c r="F282" s="67"/>
      <c r="G282" s="67"/>
      <c r="H282" s="67"/>
      <c r="I282" s="67"/>
      <c r="J282" s="67"/>
      <c r="K282" s="67"/>
      <c r="L282" s="67"/>
      <c r="M282" s="67"/>
      <c r="N282" s="67"/>
      <c r="O282" s="67"/>
      <c r="P282" s="67"/>
      <c r="Q282" s="67"/>
      <c r="R282" s="67"/>
      <c r="S282" s="67"/>
    </row>
    <row r="283" spans="1:19">
      <c r="A283" s="67"/>
      <c r="B283" s="67"/>
      <c r="C283" s="67"/>
      <c r="D283" s="67"/>
      <c r="E283" s="67"/>
      <c r="F283" s="67"/>
      <c r="G283" s="67"/>
      <c r="H283" s="67"/>
      <c r="I283" s="67"/>
      <c r="J283" s="67"/>
      <c r="K283" s="67"/>
      <c r="L283" s="67"/>
      <c r="M283" s="67"/>
      <c r="N283" s="67"/>
      <c r="O283" s="67"/>
      <c r="P283" s="67"/>
      <c r="Q283" s="67"/>
      <c r="R283" s="67"/>
      <c r="S283" s="67"/>
    </row>
    <row r="284" spans="1:19">
      <c r="A284" s="67"/>
      <c r="B284" s="67"/>
      <c r="C284" s="67"/>
      <c r="D284" s="67"/>
      <c r="E284" s="67"/>
      <c r="F284" s="67"/>
      <c r="G284" s="67"/>
      <c r="H284" s="67"/>
      <c r="I284" s="67"/>
      <c r="J284" s="67"/>
      <c r="K284" s="67"/>
      <c r="L284" s="67"/>
      <c r="M284" s="67"/>
      <c r="N284" s="67"/>
      <c r="O284" s="67"/>
      <c r="P284" s="67"/>
      <c r="Q284" s="67"/>
      <c r="R284" s="67"/>
      <c r="S284" s="67"/>
    </row>
    <row r="285" spans="1:19">
      <c r="A285" s="67"/>
      <c r="B285" s="67"/>
      <c r="C285" s="67"/>
      <c r="D285" s="67"/>
      <c r="E285" s="67"/>
      <c r="F285" s="67"/>
      <c r="G285" s="67"/>
      <c r="H285" s="67"/>
      <c r="I285" s="67"/>
      <c r="J285" s="67"/>
      <c r="K285" s="67"/>
      <c r="L285" s="67"/>
      <c r="M285" s="67"/>
      <c r="N285" s="67"/>
      <c r="O285" s="67"/>
      <c r="P285" s="67"/>
      <c r="Q285" s="67"/>
      <c r="R285" s="67"/>
      <c r="S285" s="67"/>
    </row>
    <row r="286" spans="1:19">
      <c r="A286" s="67"/>
      <c r="B286" s="67"/>
      <c r="C286" s="67"/>
      <c r="D286" s="67"/>
      <c r="E286" s="67"/>
      <c r="F286" s="67"/>
      <c r="G286" s="67"/>
      <c r="H286" s="67"/>
      <c r="I286" s="67"/>
      <c r="J286" s="67"/>
      <c r="K286" s="67"/>
      <c r="L286" s="67"/>
      <c r="M286" s="67"/>
      <c r="N286" s="67"/>
      <c r="O286" s="67"/>
      <c r="P286" s="67"/>
      <c r="Q286" s="67"/>
      <c r="R286" s="67"/>
      <c r="S286" s="67"/>
    </row>
    <row r="287" spans="1:19">
      <c r="A287" s="67"/>
      <c r="B287" s="67"/>
      <c r="C287" s="67"/>
      <c r="D287" s="67"/>
      <c r="E287" s="67"/>
      <c r="F287" s="67"/>
      <c r="G287" s="67"/>
      <c r="H287" s="67"/>
      <c r="I287" s="67"/>
      <c r="J287" s="67"/>
      <c r="K287" s="67"/>
      <c r="L287" s="67"/>
      <c r="M287" s="67"/>
      <c r="N287" s="67"/>
      <c r="O287" s="67"/>
      <c r="P287" s="67"/>
      <c r="Q287" s="67"/>
      <c r="R287" s="67"/>
      <c r="S287" s="67"/>
    </row>
    <row r="288" spans="1:19">
      <c r="A288" s="67"/>
      <c r="B288" s="67"/>
      <c r="C288" s="67"/>
      <c r="D288" s="67"/>
      <c r="E288" s="67"/>
      <c r="F288" s="67"/>
      <c r="G288" s="67"/>
      <c r="H288" s="67"/>
      <c r="I288" s="67"/>
      <c r="J288" s="67"/>
      <c r="K288" s="67"/>
      <c r="L288" s="67"/>
      <c r="M288" s="67"/>
      <c r="N288" s="67"/>
      <c r="O288" s="67"/>
      <c r="P288" s="67"/>
      <c r="Q288" s="67"/>
      <c r="R288" s="67"/>
      <c r="S288" s="67"/>
    </row>
    <row r="289" spans="1:19">
      <c r="A289" s="67"/>
      <c r="B289" s="67"/>
      <c r="C289" s="67"/>
      <c r="D289" s="67"/>
      <c r="E289" s="67"/>
      <c r="F289" s="67"/>
      <c r="G289" s="67"/>
      <c r="H289" s="67"/>
      <c r="I289" s="67"/>
      <c r="J289" s="67"/>
      <c r="K289" s="67"/>
      <c r="L289" s="67"/>
      <c r="M289" s="67"/>
      <c r="N289" s="67"/>
      <c r="O289" s="67"/>
      <c r="P289" s="67"/>
      <c r="Q289" s="67"/>
      <c r="R289" s="67"/>
      <c r="S289" s="67"/>
    </row>
    <row r="290" spans="1:19">
      <c r="A290" s="67"/>
      <c r="B290" s="67"/>
      <c r="C290" s="67"/>
      <c r="D290" s="67"/>
      <c r="E290" s="67"/>
      <c r="F290" s="67"/>
      <c r="G290" s="67"/>
      <c r="H290" s="67"/>
      <c r="I290" s="67"/>
      <c r="J290" s="67"/>
      <c r="K290" s="67"/>
      <c r="L290" s="67"/>
      <c r="M290" s="67"/>
      <c r="N290" s="67"/>
      <c r="O290" s="67"/>
      <c r="P290" s="67"/>
      <c r="Q290" s="67"/>
      <c r="R290" s="67"/>
      <c r="S290" s="67"/>
    </row>
    <row r="291" spans="1:19">
      <c r="A291" s="67"/>
      <c r="B291" s="67"/>
      <c r="C291" s="67"/>
      <c r="D291" s="67"/>
      <c r="E291" s="67"/>
      <c r="F291" s="67"/>
      <c r="G291" s="67"/>
      <c r="H291" s="67"/>
      <c r="I291" s="67"/>
      <c r="J291" s="67"/>
      <c r="K291" s="67"/>
      <c r="L291" s="67"/>
      <c r="M291" s="67"/>
      <c r="N291" s="67"/>
      <c r="O291" s="67"/>
      <c r="P291" s="67"/>
      <c r="Q291" s="67"/>
      <c r="R291" s="67"/>
      <c r="S291" s="67"/>
    </row>
    <row r="292" spans="1:19">
      <c r="A292" s="67"/>
      <c r="B292" s="67"/>
      <c r="C292" s="67"/>
      <c r="D292" s="67"/>
      <c r="E292" s="67"/>
      <c r="F292" s="67"/>
      <c r="G292" s="67"/>
      <c r="H292" s="67"/>
      <c r="I292" s="67"/>
      <c r="J292" s="67"/>
      <c r="K292" s="67"/>
      <c r="L292" s="67"/>
      <c r="M292" s="67"/>
      <c r="N292" s="67"/>
      <c r="O292" s="67"/>
      <c r="P292" s="67"/>
      <c r="Q292" s="67"/>
      <c r="R292" s="67"/>
      <c r="S292" s="67"/>
    </row>
    <row r="293" spans="1:19">
      <c r="A293" s="67"/>
      <c r="B293" s="67"/>
      <c r="C293" s="67"/>
      <c r="D293" s="67"/>
      <c r="E293" s="67"/>
      <c r="F293" s="67"/>
      <c r="G293" s="67"/>
      <c r="H293" s="67"/>
      <c r="I293" s="67"/>
      <c r="J293" s="67"/>
      <c r="K293" s="67"/>
      <c r="L293" s="67"/>
      <c r="M293" s="67"/>
      <c r="N293" s="67"/>
      <c r="O293" s="67"/>
      <c r="P293" s="67"/>
      <c r="Q293" s="67"/>
      <c r="R293" s="67"/>
      <c r="S293" s="67"/>
    </row>
    <row r="294" spans="1:19">
      <c r="A294" s="67"/>
      <c r="B294" s="67"/>
      <c r="C294" s="67"/>
      <c r="D294" s="67"/>
      <c r="E294" s="67"/>
      <c r="F294" s="67"/>
      <c r="G294" s="67"/>
      <c r="H294" s="67"/>
      <c r="I294" s="67"/>
      <c r="J294" s="67"/>
      <c r="K294" s="67"/>
      <c r="L294" s="67"/>
      <c r="M294" s="67"/>
      <c r="N294" s="67"/>
      <c r="O294" s="67"/>
      <c r="P294" s="67"/>
      <c r="Q294" s="67"/>
      <c r="R294" s="67"/>
      <c r="S294" s="67"/>
    </row>
    <row r="295" spans="1:19">
      <c r="A295" s="67"/>
      <c r="B295" s="67"/>
      <c r="C295" s="67"/>
      <c r="D295" s="67"/>
      <c r="E295" s="67"/>
      <c r="F295" s="67"/>
      <c r="G295" s="67"/>
      <c r="H295" s="67"/>
      <c r="I295" s="67"/>
      <c r="J295" s="67"/>
      <c r="K295" s="67"/>
      <c r="L295" s="67"/>
      <c r="M295" s="67"/>
      <c r="N295" s="67"/>
      <c r="O295" s="67"/>
      <c r="P295" s="67"/>
      <c r="Q295" s="67"/>
      <c r="R295" s="67"/>
      <c r="S295" s="67"/>
    </row>
    <row r="296" spans="1:19">
      <c r="A296" s="67"/>
      <c r="B296" s="67"/>
      <c r="C296" s="67"/>
      <c r="D296" s="67"/>
      <c r="E296" s="67"/>
      <c r="F296" s="67"/>
      <c r="G296" s="67"/>
      <c r="H296" s="67"/>
      <c r="I296" s="67"/>
      <c r="J296" s="67"/>
      <c r="K296" s="67"/>
      <c r="L296" s="67"/>
      <c r="M296" s="67"/>
      <c r="N296" s="67"/>
      <c r="O296" s="67"/>
      <c r="P296" s="67"/>
      <c r="Q296" s="67"/>
      <c r="R296" s="67"/>
      <c r="S296" s="67"/>
    </row>
    <row r="297" spans="1:19">
      <c r="A297" s="67"/>
      <c r="B297" s="67"/>
      <c r="C297" s="67"/>
      <c r="I297" s="67"/>
      <c r="J297" s="67"/>
      <c r="K297" s="67"/>
      <c r="L297" s="67"/>
      <c r="M297" s="67"/>
      <c r="N297" s="67"/>
      <c r="O297" s="67"/>
      <c r="P297" s="67"/>
      <c r="Q297" s="67"/>
      <c r="R297" s="67"/>
      <c r="S297" s="67"/>
    </row>
  </sheetData>
  <sheetProtection algorithmName="SHA-512" hashValue="Wog+wmmpfTcCvrknijWjVixHtvg6FlVDOPiafzPNratOAB5rh/LYtoxQ/aQsVQXnV6V8uMmAp/vkzYYC9ATaOg==" saltValue="tCNrFBdWUDgFbxSY3COI8Q==" spinCount="100000" sheet="1" objects="1" scenarios="1" selectLockedCells="1"/>
  <mergeCells count="54">
    <mergeCell ref="B88:C88"/>
    <mergeCell ref="B85:B87"/>
    <mergeCell ref="B73:E73"/>
    <mergeCell ref="B75:E75"/>
    <mergeCell ref="D76:F76"/>
    <mergeCell ref="B77:F77"/>
    <mergeCell ref="C3:E4"/>
    <mergeCell ref="A6:D7"/>
    <mergeCell ref="A5:B5"/>
    <mergeCell ref="C11:F11"/>
    <mergeCell ref="C9:D9"/>
    <mergeCell ref="C23:F23"/>
    <mergeCell ref="C19:F19"/>
    <mergeCell ref="C15:F15"/>
    <mergeCell ref="C17:F17"/>
    <mergeCell ref="C21:F21"/>
    <mergeCell ref="B93:F93"/>
    <mergeCell ref="B83:C83"/>
    <mergeCell ref="D88:F88"/>
    <mergeCell ref="B27:C27"/>
    <mergeCell ref="C33:F33"/>
    <mergeCell ref="D35:F35"/>
    <mergeCell ref="C31:E32"/>
    <mergeCell ref="C28:F28"/>
    <mergeCell ref="C30:F30"/>
    <mergeCell ref="C53:D53"/>
    <mergeCell ref="C57:D57"/>
    <mergeCell ref="D85:F85"/>
    <mergeCell ref="B90:B91"/>
    <mergeCell ref="C90:E91"/>
    <mergeCell ref="C59:F59"/>
    <mergeCell ref="C60:F60"/>
    <mergeCell ref="B109:F109"/>
    <mergeCell ref="D107:E108"/>
    <mergeCell ref="F107:F108"/>
    <mergeCell ref="C95:C108"/>
    <mergeCell ref="D102:F105"/>
    <mergeCell ref="D95:F98"/>
    <mergeCell ref="D100:E101"/>
    <mergeCell ref="F100:F101"/>
    <mergeCell ref="B96:B101"/>
    <mergeCell ref="B103:B108"/>
    <mergeCell ref="D69:E69"/>
    <mergeCell ref="B65:D65"/>
    <mergeCell ref="D67:E67"/>
    <mergeCell ref="B71:E71"/>
    <mergeCell ref="E41:E42"/>
    <mergeCell ref="C41:D41"/>
    <mergeCell ref="C43:D43"/>
    <mergeCell ref="C45:D45"/>
    <mergeCell ref="C47:D47"/>
    <mergeCell ref="C51:D51"/>
    <mergeCell ref="B44:D44"/>
    <mergeCell ref="C55:D55"/>
  </mergeCells>
  <conditionalFormatting sqref="C3 F44:F45 B41:C42">
    <cfRule type="expression" priority="97" stopIfTrue="1">
      <formula>CELL("Schutz")=0</formula>
    </cfRule>
    <cfRule type="expression" priority="98" stopIfTrue="1">
      <formula>CELL("schutz",B3)=0</formula>
    </cfRule>
  </conditionalFormatting>
  <conditionalFormatting sqref="B30">
    <cfRule type="expression" priority="84" stopIfTrue="1">
      <formula>CELL("Schutz")=0</formula>
    </cfRule>
    <cfRule type="expression" priority="85" stopIfTrue="1">
      <formula>CELL("schutz",B30)=0</formula>
    </cfRule>
  </conditionalFormatting>
  <conditionalFormatting sqref="F67">
    <cfRule type="expression" priority="77" stopIfTrue="1">
      <formula>CELL("Schutz")=0</formula>
    </cfRule>
    <cfRule type="expression" priority="78" stopIfTrue="1">
      <formula>CELL("schutz",F67)=0</formula>
    </cfRule>
  </conditionalFormatting>
  <conditionalFormatting sqref="D48:E48">
    <cfRule type="expression" priority="73" stopIfTrue="1">
      <formula>CELL("Schutz")=0</formula>
    </cfRule>
    <cfRule type="expression" priority="74" stopIfTrue="1">
      <formula>CELL("schutz",D48)=0</formula>
    </cfRule>
  </conditionalFormatting>
  <conditionalFormatting sqref="F70">
    <cfRule type="expression" priority="67" stopIfTrue="1">
      <formula>CELL("Schutz")=0</formula>
    </cfRule>
    <cfRule type="expression" priority="68" stopIfTrue="1">
      <formula>CELL("schutz",F70)=0</formula>
    </cfRule>
  </conditionalFormatting>
  <conditionalFormatting sqref="E72">
    <cfRule type="expression" priority="65" stopIfTrue="1">
      <formula>CELL("Schutz")=0</formula>
    </cfRule>
    <cfRule type="expression" priority="66" stopIfTrue="1">
      <formula>CELL("schutz",E72)=0</formula>
    </cfRule>
  </conditionalFormatting>
  <conditionalFormatting sqref="C90">
    <cfRule type="expression" priority="59" stopIfTrue="1">
      <formula>CELL("Schutz")=0</formula>
    </cfRule>
    <cfRule type="expression" priority="60" stopIfTrue="1">
      <formula>CELL("schutz",C90)=0</formula>
    </cfRule>
  </conditionalFormatting>
  <conditionalFormatting sqref="C45">
    <cfRule type="expression" priority="47" stopIfTrue="1">
      <formula>CELL("Schutz")=0</formula>
    </cfRule>
    <cfRule type="expression" priority="48" stopIfTrue="1">
      <formula>CELL("schutz",C45)=0</formula>
    </cfRule>
  </conditionalFormatting>
  <conditionalFormatting sqref="C47">
    <cfRule type="expression" priority="45" stopIfTrue="1">
      <formula>CELL("Schutz")=0</formula>
    </cfRule>
    <cfRule type="expression" priority="46" stopIfTrue="1">
      <formula>CELL("schutz",C47)=0</formula>
    </cfRule>
  </conditionalFormatting>
  <conditionalFormatting sqref="E51:F51">
    <cfRule type="expression" priority="31" stopIfTrue="1">
      <formula>CELL("Schutz")=0</formula>
    </cfRule>
    <cfRule type="expression" priority="32" stopIfTrue="1">
      <formula>CELL("schutz",E51)=0</formula>
    </cfRule>
  </conditionalFormatting>
  <conditionalFormatting sqref="B53:C53">
    <cfRule type="expression" priority="35" stopIfTrue="1">
      <formula>CELL("Schutz")=0</formula>
    </cfRule>
    <cfRule type="expression" priority="36" stopIfTrue="1">
      <formula>CELL("schutz",B53)=0</formula>
    </cfRule>
  </conditionalFormatting>
  <conditionalFormatting sqref="B57:C58">
    <cfRule type="expression" priority="33" stopIfTrue="1">
      <formula>CELL("Schutz")=0</formula>
    </cfRule>
    <cfRule type="expression" priority="34" stopIfTrue="1">
      <formula>CELL("schutz",B57)=0</formula>
    </cfRule>
  </conditionalFormatting>
  <conditionalFormatting sqref="E53:F53">
    <cfRule type="expression" priority="29" stopIfTrue="1">
      <formula>CELL("Schutz")=0</formula>
    </cfRule>
    <cfRule type="expression" priority="30" stopIfTrue="1">
      <formula>CELL("schutz",E53)=0</formula>
    </cfRule>
  </conditionalFormatting>
  <conditionalFormatting sqref="E57:F58">
    <cfRule type="expression" priority="27" stopIfTrue="1">
      <formula>CELL("Schutz")=0</formula>
    </cfRule>
    <cfRule type="expression" priority="28" stopIfTrue="1">
      <formula>CELL("schutz",E57)=0</formula>
    </cfRule>
  </conditionalFormatting>
  <conditionalFormatting sqref="C60">
    <cfRule type="expression" priority="25" stopIfTrue="1">
      <formula>CELL("Schutz")=0</formula>
    </cfRule>
    <cfRule type="expression" priority="26" stopIfTrue="1">
      <formula>CELL("schutz",C60)=0</formula>
    </cfRule>
  </conditionalFormatting>
  <conditionalFormatting sqref="D88">
    <cfRule type="expression" priority="23" stopIfTrue="1">
      <formula>CELL("Schutz")=0</formula>
    </cfRule>
    <cfRule type="expression" priority="24" stopIfTrue="1">
      <formula>CELL("schutz",D88)=0</formula>
    </cfRule>
  </conditionalFormatting>
  <conditionalFormatting sqref="F71 C69 C67 F65 F73:F74">
    <cfRule type="expression" dxfId="7" priority="18">
      <formula>C65=TRUE</formula>
    </cfRule>
  </conditionalFormatting>
  <conditionalFormatting sqref="C31:E32">
    <cfRule type="expression" dxfId="6" priority="17">
      <formula>C31&lt;256</formula>
    </cfRule>
  </conditionalFormatting>
  <conditionalFormatting sqref="F68">
    <cfRule type="expression" priority="12" stopIfTrue="1">
      <formula>CELL("Schutz")=0</formula>
    </cfRule>
    <cfRule type="expression" priority="13" stopIfTrue="1">
      <formula>CELL("schutz",F68)=0</formula>
    </cfRule>
  </conditionalFormatting>
  <conditionalFormatting sqref="C76">
    <cfRule type="expression" dxfId="5" priority="7">
      <formula>$F$75="ja"</formula>
    </cfRule>
  </conditionalFormatting>
  <conditionalFormatting sqref="C85">
    <cfRule type="expression" dxfId="4" priority="6">
      <formula>$B$88=""</formula>
    </cfRule>
  </conditionalFormatting>
  <conditionalFormatting sqref="C23">
    <cfRule type="expression" dxfId="3" priority="5">
      <formula>$C$23=$H$1</formula>
    </cfRule>
  </conditionalFormatting>
  <conditionalFormatting sqref="B55:C56">
    <cfRule type="expression" priority="3" stopIfTrue="1">
      <formula>CELL("Schutz")=0</formula>
    </cfRule>
    <cfRule type="expression" priority="4" stopIfTrue="1">
      <formula>CELL("schutz",B55)=0</formula>
    </cfRule>
  </conditionalFormatting>
  <conditionalFormatting sqref="E55:F56">
    <cfRule type="expression" priority="1" stopIfTrue="1">
      <formula>CELL("Schutz")=0</formula>
    </cfRule>
    <cfRule type="expression" priority="2" stopIfTrue="1">
      <formula>CELL("schutz",E55)=0</formula>
    </cfRule>
  </conditionalFormatting>
  <dataValidations xWindow="850" yWindow="792" count="13">
    <dataValidation allowBlank="1" showInputMessage="1" showErrorMessage="1" prompt="Ort der Belegenheit der Maßnahme." sqref="D35"/>
    <dataValidation type="whole" allowBlank="1" showInputMessage="1" showErrorMessage="1" errorTitle="PLZ" error="In diesem Feld sind nur Zahlen zulässig" prompt="PLZ des Ortes der Belegenheit der Maßnahme" sqref="C35">
      <formula1>0</formula1>
      <formula2>99999</formula2>
    </dataValidation>
    <dataValidation type="whole" operator="greaterThan" allowBlank="1" showInputMessage="1" showErrorMessage="1" error="Sie haben mehr als die erlaubten 500 Zeichen eingegeben. Bitte kürzen Sie die Eingaben." sqref="E34">
      <formula1>-1</formula1>
    </dataValidation>
    <dataValidation type="list" allowBlank="1" showInputMessage="1" showErrorMessage="1" sqref="C28:F28">
      <formula1>Förderbereiche</formula1>
    </dataValidation>
    <dataValidation allowBlank="1" showErrorMessage="1" prompt="Bitte geben Sie hier nur Beträge ein." sqref="F58 C58 E49:E50 F56 C56"/>
    <dataValidation type="textLength" operator="lessThanOrEqual" allowBlank="1" showInputMessage="1" showErrorMessage="1" errorTitle="Zu viele Zeichen" error="In diesem Feld sind maximal 255 Zeichen erlaubt" sqref="C90">
      <formula1>255</formula1>
    </dataValidation>
    <dataValidation type="decimal" allowBlank="1" showErrorMessage="1" error="Bitte geben Sie hier nur Beträge mit 2 Nachkommatsellen ein." prompt="Bitte geben Sie hier nur Beträge ein." sqref="F47 C48">
      <formula1>0</formula1>
      <formula2>99999999999.99</formula2>
    </dataValidation>
    <dataValidation type="textLength" allowBlank="1" showInputMessage="1" showErrorMessage="1" sqref="C30:F30">
      <formula1>6</formula1>
      <formula2>255</formula2>
    </dataValidation>
    <dataValidation type="decimal" operator="greaterThan" allowBlank="1" showInputMessage="1" showErrorMessage="1" sqref="C43:D43 C41:D41">
      <formula1>0</formula1>
    </dataValidation>
    <dataValidation type="date" allowBlank="1" showInputMessage="1" showErrorMessage="1" sqref="B103:B108">
      <formula1>43101</formula1>
      <formula2>45658</formula2>
    </dataValidation>
    <dataValidation type="date" operator="lessThan" allowBlank="1" showInputMessage="1" showErrorMessage="1" sqref="C76">
      <formula1>45658</formula1>
    </dataValidation>
    <dataValidation type="decimal" operator="greaterThanOrEqual" allowBlank="1" showInputMessage="1" showErrorMessage="1" sqref="C53:D53 C57:D57 C51:D51 F51 F53 F57 C47:D47 C45:D45 C55:D55 F55">
      <formula1>0</formula1>
    </dataValidation>
    <dataValidation type="date" operator="lessThan" allowBlank="1" showInputMessage="1" showErrorMessage="1" sqref="F67 F69">
      <formula1>46388</formula1>
    </dataValidation>
  </dataValidations>
  <pageMargins left="0.7" right="0.7" top="0.78740157499999996" bottom="0.78740157499999996" header="0.3" footer="0.3"/>
  <pageSetup paperSize="9" scale="49" fitToHeight="2" orientation="portrait" r:id="rId1"/>
  <rowBreaks count="1" manualBreakCount="1">
    <brk id="48"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75" r:id="rId4" name="Check Box 51">
              <controlPr defaultSize="0" autoFill="0" autoLine="0" autoPict="0">
                <anchor moveWithCells="1">
                  <from>
                    <xdr:col>2</xdr:col>
                    <xdr:colOff>628650</xdr:colOff>
                    <xdr:row>66</xdr:row>
                    <xdr:rowOff>142875</xdr:rowOff>
                  </from>
                  <to>
                    <xdr:col>2</xdr:col>
                    <xdr:colOff>895350</xdr:colOff>
                    <xdr:row>66</xdr:row>
                    <xdr:rowOff>781050</xdr:rowOff>
                  </to>
                </anchor>
              </controlPr>
            </control>
          </mc:Choice>
        </mc:AlternateContent>
        <mc:AlternateContent xmlns:mc="http://schemas.openxmlformats.org/markup-compatibility/2006">
          <mc:Choice Requires="x14">
            <control shapeId="1076" r:id="rId5" name="Check Box 52">
              <controlPr defaultSize="0" autoFill="0" autoLine="0" autoPict="0">
                <anchor moveWithCells="1">
                  <from>
                    <xdr:col>2</xdr:col>
                    <xdr:colOff>638175</xdr:colOff>
                    <xdr:row>68</xdr:row>
                    <xdr:rowOff>323850</xdr:rowOff>
                  </from>
                  <to>
                    <xdr:col>2</xdr:col>
                    <xdr:colOff>904875</xdr:colOff>
                    <xdr:row>68</xdr:row>
                    <xdr:rowOff>542925</xdr:rowOff>
                  </to>
                </anchor>
              </controlPr>
            </control>
          </mc:Choice>
        </mc:AlternateContent>
        <mc:AlternateContent xmlns:mc="http://schemas.openxmlformats.org/markup-compatibility/2006">
          <mc:Choice Requires="x14">
            <control shapeId="1077" r:id="rId6" name="Check Box 53">
              <controlPr defaultSize="0" autoFill="0" autoLine="0" autoPict="0">
                <anchor moveWithCells="1">
                  <from>
                    <xdr:col>5</xdr:col>
                    <xdr:colOff>1771650</xdr:colOff>
                    <xdr:row>70</xdr:row>
                    <xdr:rowOff>180975</xdr:rowOff>
                  </from>
                  <to>
                    <xdr:col>5</xdr:col>
                    <xdr:colOff>2038350</xdr:colOff>
                    <xdr:row>70</xdr:row>
                    <xdr:rowOff>638175</xdr:rowOff>
                  </to>
                </anchor>
              </controlPr>
            </control>
          </mc:Choice>
        </mc:AlternateContent>
        <mc:AlternateContent xmlns:mc="http://schemas.openxmlformats.org/markup-compatibility/2006">
          <mc:Choice Requires="x14">
            <control shapeId="1080" r:id="rId7" name="Check Box 56">
              <controlPr defaultSize="0" autoFill="0" autoLine="0" autoPict="0">
                <anchor moveWithCells="1">
                  <from>
                    <xdr:col>2</xdr:col>
                    <xdr:colOff>247650</xdr:colOff>
                    <xdr:row>84</xdr:row>
                    <xdr:rowOff>180975</xdr:rowOff>
                  </from>
                  <to>
                    <xdr:col>2</xdr:col>
                    <xdr:colOff>1295400</xdr:colOff>
                    <xdr:row>84</xdr:row>
                    <xdr:rowOff>1914525</xdr:rowOff>
                  </to>
                </anchor>
              </controlPr>
            </control>
          </mc:Choice>
        </mc:AlternateContent>
        <mc:AlternateContent xmlns:mc="http://schemas.openxmlformats.org/markup-compatibility/2006">
          <mc:Choice Requires="x14">
            <control shapeId="1093" r:id="rId8" name="Check Box 69">
              <controlPr defaultSize="0" autoFill="0" autoLine="0" autoPict="0">
                <anchor moveWithCells="1">
                  <from>
                    <xdr:col>5</xdr:col>
                    <xdr:colOff>1771650</xdr:colOff>
                    <xdr:row>64</xdr:row>
                    <xdr:rowOff>133350</xdr:rowOff>
                  </from>
                  <to>
                    <xdr:col>5</xdr:col>
                    <xdr:colOff>2038350</xdr:colOff>
                    <xdr:row>64</xdr:row>
                    <xdr:rowOff>771525</xdr:rowOff>
                  </to>
                </anchor>
              </controlPr>
            </control>
          </mc:Choice>
        </mc:AlternateContent>
        <mc:AlternateContent xmlns:mc="http://schemas.openxmlformats.org/markup-compatibility/2006">
          <mc:Choice Requires="x14">
            <control shapeId="1095" r:id="rId9" name="Check Box 71">
              <controlPr defaultSize="0" autoFill="0" autoLine="0" autoPict="0">
                <anchor moveWithCells="1">
                  <from>
                    <xdr:col>5</xdr:col>
                    <xdr:colOff>1752600</xdr:colOff>
                    <xdr:row>72</xdr:row>
                    <xdr:rowOff>209550</xdr:rowOff>
                  </from>
                  <to>
                    <xdr:col>5</xdr:col>
                    <xdr:colOff>2019300</xdr:colOff>
                    <xdr:row>72</xdr:row>
                    <xdr:rowOff>666750</xdr:rowOff>
                  </to>
                </anchor>
              </controlPr>
            </control>
          </mc:Choice>
        </mc:AlternateContent>
        <mc:AlternateContent xmlns:mc="http://schemas.openxmlformats.org/markup-compatibility/2006">
          <mc:Choice Requires="x14">
            <control shapeId="1100" r:id="rId10" name="Check Box 76">
              <controlPr defaultSize="0" autoFill="0" autoLine="0" autoPict="0">
                <anchor moveWithCells="1">
                  <from>
                    <xdr:col>5</xdr:col>
                    <xdr:colOff>3028950</xdr:colOff>
                    <xdr:row>40</xdr:row>
                    <xdr:rowOff>19050</xdr:rowOff>
                  </from>
                  <to>
                    <xdr:col>5</xdr:col>
                    <xdr:colOff>3295650</xdr:colOff>
                    <xdr:row>40</xdr:row>
                    <xdr:rowOff>657225</xdr:rowOff>
                  </to>
                </anchor>
              </controlPr>
            </control>
          </mc:Choice>
        </mc:AlternateContent>
        <mc:AlternateContent xmlns:mc="http://schemas.openxmlformats.org/markup-compatibility/2006">
          <mc:Choice Requires="x14">
            <control shapeId="1101" r:id="rId11" name="Check Box 77">
              <controlPr defaultSize="0" autoFill="0" autoLine="0" autoPict="0">
                <anchor moveWithCells="1">
                  <from>
                    <xdr:col>5</xdr:col>
                    <xdr:colOff>2990850</xdr:colOff>
                    <xdr:row>7</xdr:row>
                    <xdr:rowOff>238125</xdr:rowOff>
                  </from>
                  <to>
                    <xdr:col>5</xdr:col>
                    <xdr:colOff>3457575</xdr:colOff>
                    <xdr:row>7</xdr:row>
                    <xdr:rowOff>457200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4" id="{5FF00E11-F0F2-4117-BA6D-35AEC8E4057D}">
            <xm:f>Auswahl!$D$1="IK"</xm:f>
            <x14:dxf>
              <font>
                <color theme="0"/>
              </font>
              <fill>
                <patternFill>
                  <bgColor theme="0"/>
                </patternFill>
              </fill>
              <border>
                <left/>
                <right/>
                <top/>
                <bottom/>
              </border>
            </x14:dxf>
          </x14:cfRule>
          <xm:sqref>B35:F35 B43:D43 E41:F43</xm:sqref>
        </x14:conditionalFormatting>
        <x14:conditionalFormatting xmlns:xm="http://schemas.microsoft.com/office/excel/2006/main">
          <x14:cfRule type="expression" priority="81" id="{7B6B05D6-CCA1-4430-A1B0-C4E3B1586D88}">
            <xm:f>Auswahl!$D$1="k"</xm:f>
            <x14:dxf>
              <font>
                <color rgb="FFFF0000"/>
              </font>
            </x14:dxf>
          </x14:cfRule>
          <xm:sqref>B28:C28</xm:sqref>
        </x14:conditionalFormatting>
        <x14:conditionalFormatting xmlns:xm="http://schemas.microsoft.com/office/excel/2006/main">
          <x14:cfRule type="expression" priority="82" id="{65192407-7B46-47A3-BA64-DCB3C4ACE812}">
            <xm:f>F43=Auswahl!$E$1</xm:f>
            <x14:dxf>
              <font>
                <color rgb="FFFF0000"/>
              </font>
            </x14:dxf>
          </x14:cfRule>
          <xm:sqref>F43 F75</xm:sqref>
        </x14:conditionalFormatting>
      </x14:conditionalFormattings>
    </ext>
    <ext xmlns:x14="http://schemas.microsoft.com/office/spreadsheetml/2009/9/main" uri="{CCE6A557-97BC-4b89-ADB6-D9C93CAAB3DF}">
      <x14:dataValidations xmlns:xm="http://schemas.microsoft.com/office/excel/2006/main" xWindow="850" yWindow="792" count="3">
        <x14:dataValidation type="list" allowBlank="1" showInputMessage="1" showErrorMessage="1" promptTitle="Auswahl Kommune">
          <x14:formula1>
            <xm:f>Kommunen!$A$2:$A$261</xm:f>
          </x14:formula1>
          <xm:sqref>C9:D9</xm:sqref>
        </x14:dataValidation>
        <x14:dataValidation type="list" allowBlank="1" showInputMessage="1" showErrorMessage="1" promptTitle="Auswahl Kommune">
          <x14:formula1>
            <xm:f>Auswahl!$E$1:$E$3</xm:f>
          </x14:formula1>
          <xm:sqref>F43</xm:sqref>
        </x14:dataValidation>
        <x14:dataValidation type="list" operator="lessThan" allowBlank="1" showInputMessage="1" showErrorMessage="1">
          <x14:formula1>
            <xm:f>Auswahl!$F$1:$F$3</xm:f>
          </x14:formula1>
          <xm:sqref>F75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4" tint="0.59999389629810485"/>
  </sheetPr>
  <dimension ref="A1:AY2"/>
  <sheetViews>
    <sheetView workbookViewId="0">
      <selection activeCell="A2" sqref="A2"/>
    </sheetView>
  </sheetViews>
  <sheetFormatPr baseColWidth="10" defaultRowHeight="15"/>
  <cols>
    <col min="1" max="1" width="11.7109375" bestFit="1" customWidth="1"/>
    <col min="2" max="2" width="9" bestFit="1" customWidth="1"/>
    <col min="3" max="3" width="9" customWidth="1"/>
    <col min="4" max="4" width="24.140625" bestFit="1" customWidth="1"/>
    <col min="5" max="5" width="25.42578125" bestFit="1" customWidth="1"/>
    <col min="6" max="6" width="29.42578125" bestFit="1" customWidth="1"/>
    <col min="7" max="7" width="27.7109375" bestFit="1" customWidth="1"/>
    <col min="8" max="8" width="26.5703125" bestFit="1" customWidth="1"/>
    <col min="9" max="9" width="10.140625" bestFit="1" customWidth="1"/>
    <col min="10" max="10" width="40.28515625" bestFit="1" customWidth="1"/>
    <col min="11" max="11" width="19.7109375" bestFit="1" customWidth="1"/>
    <col min="12" max="12" width="18" bestFit="1" customWidth="1"/>
    <col min="13" max="13" width="15.7109375" bestFit="1" customWidth="1"/>
    <col min="14" max="14" width="16.85546875" style="5" bestFit="1" customWidth="1"/>
    <col min="15" max="15" width="15.5703125" bestFit="1" customWidth="1"/>
    <col min="16" max="16" width="15.5703125" style="5" bestFit="1" customWidth="1"/>
    <col min="17" max="17" width="14.7109375" customWidth="1"/>
    <col min="18" max="18" width="12.5703125" style="5" customWidth="1"/>
    <col min="19" max="19" width="12.5703125" style="15" customWidth="1"/>
    <col min="20" max="20" width="21.42578125" style="15" bestFit="1" customWidth="1"/>
    <col min="21" max="22" width="21.42578125" style="15" customWidth="1"/>
    <col min="23" max="23" width="13.5703125" style="5" customWidth="1"/>
    <col min="24" max="24" width="13.5703125" style="6" customWidth="1"/>
    <col min="25" max="30" width="13.5703125" customWidth="1"/>
    <col min="31" max="31" width="16.42578125" bestFit="1" customWidth="1"/>
    <col min="32" max="32" width="21.5703125" bestFit="1" customWidth="1"/>
    <col min="33" max="33" width="25.5703125" bestFit="1" customWidth="1"/>
    <col min="34" max="34" width="19.28515625" bestFit="1" customWidth="1"/>
    <col min="35" max="35" width="18.7109375" bestFit="1" customWidth="1"/>
    <col min="36" max="36" width="22.5703125" bestFit="1" customWidth="1"/>
    <col min="37" max="37" width="20.5703125" bestFit="1" customWidth="1"/>
    <col min="38" max="38" width="14" bestFit="1" customWidth="1"/>
    <col min="39" max="39" width="18.28515625" bestFit="1" customWidth="1"/>
    <col min="40" max="40" width="27.42578125" bestFit="1" customWidth="1"/>
    <col min="41" max="41" width="21.28515625" bestFit="1" customWidth="1"/>
    <col min="42" max="43" width="21.28515625" customWidth="1"/>
    <col min="44" max="44" width="27.5703125" bestFit="1" customWidth="1"/>
    <col min="45" max="45" width="8.85546875" bestFit="1" customWidth="1"/>
    <col min="46" max="46" width="11.85546875" bestFit="1" customWidth="1"/>
    <col min="47" max="47" width="12.28515625" bestFit="1" customWidth="1"/>
    <col min="48" max="48" width="10.7109375" bestFit="1" customWidth="1"/>
    <col min="49" max="49" width="12.28515625" bestFit="1" customWidth="1"/>
    <col min="50" max="50" width="10.7109375" bestFit="1" customWidth="1"/>
    <col min="51" max="51" width="18.85546875" bestFit="1" customWidth="1"/>
  </cols>
  <sheetData>
    <row r="1" spans="1:51" s="87" customFormat="1" ht="15" customHeight="1">
      <c r="A1" s="83" t="s">
        <v>454</v>
      </c>
      <c r="B1" s="83" t="s">
        <v>0</v>
      </c>
      <c r="C1" s="83" t="s">
        <v>551</v>
      </c>
      <c r="D1" s="83" t="s">
        <v>455</v>
      </c>
      <c r="E1" s="84" t="s">
        <v>456</v>
      </c>
      <c r="F1" s="84" t="s">
        <v>457</v>
      </c>
      <c r="G1" s="84" t="s">
        <v>458</v>
      </c>
      <c r="H1" s="84" t="s">
        <v>459</v>
      </c>
      <c r="I1" s="84" t="s">
        <v>515</v>
      </c>
      <c r="J1" s="84" t="s">
        <v>536</v>
      </c>
      <c r="K1" s="84" t="s">
        <v>537</v>
      </c>
      <c r="L1" s="84" t="s">
        <v>538</v>
      </c>
      <c r="M1" s="84" t="s">
        <v>539</v>
      </c>
      <c r="N1" s="85" t="s">
        <v>540</v>
      </c>
      <c r="O1" s="84" t="s">
        <v>516</v>
      </c>
      <c r="P1" s="85" t="s">
        <v>517</v>
      </c>
      <c r="Q1" s="84" t="s">
        <v>518</v>
      </c>
      <c r="R1" s="85" t="s">
        <v>519</v>
      </c>
      <c r="S1" s="86" t="s">
        <v>520</v>
      </c>
      <c r="T1" s="86" t="s">
        <v>521</v>
      </c>
      <c r="U1" s="86" t="s">
        <v>562</v>
      </c>
      <c r="V1" s="86" t="s">
        <v>574</v>
      </c>
      <c r="W1" s="85" t="s">
        <v>522</v>
      </c>
      <c r="X1" s="85" t="s">
        <v>527</v>
      </c>
      <c r="Y1" s="85" t="s">
        <v>526</v>
      </c>
      <c r="Z1" s="85" t="s">
        <v>525</v>
      </c>
      <c r="AA1" s="85" t="s">
        <v>524</v>
      </c>
      <c r="AB1" s="85" t="s">
        <v>523</v>
      </c>
      <c r="AC1" s="85" t="s">
        <v>596</v>
      </c>
      <c r="AD1" s="85" t="s">
        <v>597</v>
      </c>
      <c r="AE1" s="88" t="s">
        <v>528</v>
      </c>
      <c r="AF1" s="88" t="s">
        <v>529</v>
      </c>
      <c r="AG1" s="88" t="s">
        <v>530</v>
      </c>
      <c r="AH1" s="88" t="s">
        <v>531</v>
      </c>
      <c r="AI1" s="88" t="s">
        <v>532</v>
      </c>
      <c r="AJ1" s="88" t="s">
        <v>533</v>
      </c>
      <c r="AK1" s="88" t="s">
        <v>534</v>
      </c>
      <c r="AL1" s="88" t="s">
        <v>535</v>
      </c>
      <c r="AM1" s="88" t="s">
        <v>541</v>
      </c>
      <c r="AN1" s="88" t="s">
        <v>544</v>
      </c>
      <c r="AO1" s="88" t="s">
        <v>542</v>
      </c>
      <c r="AP1" s="88" t="s">
        <v>571</v>
      </c>
      <c r="AQ1" s="88" t="s">
        <v>572</v>
      </c>
      <c r="AR1" s="88" t="s">
        <v>543</v>
      </c>
      <c r="AS1" s="88" t="s">
        <v>546</v>
      </c>
      <c r="AT1" s="88" t="s">
        <v>545</v>
      </c>
      <c r="AU1" s="88" t="s">
        <v>547</v>
      </c>
      <c r="AV1" s="88" t="s">
        <v>548</v>
      </c>
      <c r="AW1" s="88" t="s">
        <v>549</v>
      </c>
      <c r="AX1" s="88" t="s">
        <v>550</v>
      </c>
      <c r="AY1" s="88" t="s">
        <v>592</v>
      </c>
    </row>
    <row r="2" spans="1:51">
      <c r="A2" t="str">
        <f>IF(Formular!$C$9="Bitte auswählen!","",Formular!$C$9)</f>
        <v/>
      </c>
      <c r="B2" s="4" t="str">
        <f>IF(Formular!$F$9="-","",Formular!$F$9)</f>
        <v/>
      </c>
      <c r="C2" s="4" t="str">
        <f>Formular!F7</f>
        <v>-</v>
      </c>
      <c r="D2" t="str">
        <f>IF(Formular!$C$11="-","",Formular!$C$11)</f>
        <v/>
      </c>
      <c r="E2" s="72">
        <f>Formular!C15</f>
        <v>0</v>
      </c>
      <c r="F2" s="72">
        <f>Formular!C17</f>
        <v>0</v>
      </c>
      <c r="G2" s="72">
        <f>Formular!C19</f>
        <v>0</v>
      </c>
      <c r="H2" s="72">
        <f>Formular!C21</f>
        <v>0</v>
      </c>
      <c r="I2" s="136">
        <f>IF(Formular!C23=Formular!H1,0,Formular!C23)</f>
        <v>0</v>
      </c>
      <c r="J2" s="73" t="str">
        <f>Formular!C28</f>
        <v>(Keine Auswahl getroffen!)</v>
      </c>
      <c r="K2" s="73">
        <f>Formular!C30</f>
        <v>0</v>
      </c>
      <c r="L2" s="73">
        <f>Formular!C33</f>
        <v>0</v>
      </c>
      <c r="M2" s="72">
        <f>Formular!C35</f>
        <v>0</v>
      </c>
      <c r="N2" s="73">
        <f>Formular!D35</f>
        <v>0</v>
      </c>
      <c r="O2" s="81">
        <f>Formular!F45</f>
        <v>0</v>
      </c>
      <c r="P2" s="5">
        <f>Formular!C41</f>
        <v>0</v>
      </c>
      <c r="Q2" s="81">
        <f>Formular!C43</f>
        <v>0</v>
      </c>
      <c r="R2" s="82">
        <f>Formular!C45</f>
        <v>0</v>
      </c>
      <c r="S2" s="82">
        <f>Formular!C47</f>
        <v>0</v>
      </c>
      <c r="T2" s="82">
        <f>Formular!F47</f>
        <v>0</v>
      </c>
      <c r="U2" s="82" t="str">
        <f>Formular!F43</f>
        <v>(bitte auswählen!)</v>
      </c>
      <c r="V2" s="82" t="b">
        <f>Formular!G41</f>
        <v>0</v>
      </c>
      <c r="W2" s="81">
        <f>Formular!C51</f>
        <v>0</v>
      </c>
      <c r="X2" s="81">
        <f>Formular!C53</f>
        <v>0</v>
      </c>
      <c r="Y2" s="81">
        <f>Formular!C55</f>
        <v>0</v>
      </c>
      <c r="Z2" s="81">
        <f>Formular!C57</f>
        <v>0</v>
      </c>
      <c r="AA2" s="81">
        <f>Formular!F51</f>
        <v>0</v>
      </c>
      <c r="AB2" s="81">
        <f>Formular!F53</f>
        <v>0</v>
      </c>
      <c r="AC2" s="81">
        <f>Formular!F55</f>
        <v>0</v>
      </c>
      <c r="AD2" s="81">
        <f>Formular!F57</f>
        <v>0</v>
      </c>
      <c r="AE2" s="81">
        <f>Formular!C59</f>
        <v>0</v>
      </c>
      <c r="AF2" t="b">
        <f>Formular!F65</f>
        <v>0</v>
      </c>
      <c r="AG2" t="b">
        <f>Formular!C67</f>
        <v>0</v>
      </c>
      <c r="AH2" t="b">
        <f>Formular!C69</f>
        <v>0</v>
      </c>
      <c r="AI2" t="b">
        <f>Formular!F71</f>
        <v>0</v>
      </c>
      <c r="AJ2" t="b">
        <f>Formular!F73</f>
        <v>0</v>
      </c>
      <c r="AK2" s="6">
        <f>Formular!F67</f>
        <v>0</v>
      </c>
      <c r="AL2" s="6">
        <f>Formular!F69</f>
        <v>0</v>
      </c>
      <c r="AM2" t="b">
        <f>Formular!C85</f>
        <v>0</v>
      </c>
      <c r="AN2" s="72">
        <f>Formular!D85</f>
        <v>0</v>
      </c>
      <c r="AO2" s="72">
        <f>Formular!D88</f>
        <v>0</v>
      </c>
      <c r="AP2" s="117" t="str">
        <f>Formular!F75</f>
        <v>(bitte auswählen!)</v>
      </c>
      <c r="AQ2" s="6">
        <f>Formular!C76</f>
        <v>0</v>
      </c>
      <c r="AR2" s="72">
        <f>Formular!C90</f>
        <v>0</v>
      </c>
      <c r="AS2">
        <f>Formular!B96</f>
        <v>0</v>
      </c>
      <c r="AT2" s="6">
        <f>Formular!B103</f>
        <v>0</v>
      </c>
      <c r="AU2">
        <f>Formular!D100</f>
        <v>0</v>
      </c>
      <c r="AV2">
        <f>Formular!F100</f>
        <v>0</v>
      </c>
      <c r="AW2">
        <f>Formular!D107</f>
        <v>0</v>
      </c>
      <c r="AX2">
        <f>Formular!F107</f>
        <v>0</v>
      </c>
      <c r="AY2" t="str">
        <f>IF(Formular!C2=TRUE,"JA","nein")</f>
        <v>nein</v>
      </c>
    </row>
  </sheetData>
  <sheetProtection algorithmName="SHA-512" hashValue="+q7GvcgBqCrIepg2Jlu7BfkrvaSefzCIxN5gYk4yx2Gd9Nl8REsdtX0Ust28KyGnqpDuIYJzgrSLVSbKwOky7g==" saltValue="usJNwXlRlPP8Aj8c0ZIzYA==" spinCount="100000" sheet="1" objects="1" scenario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tint="0.59999389629810485"/>
  </sheetPr>
  <dimension ref="A1:K446"/>
  <sheetViews>
    <sheetView topLeftCell="B1" workbookViewId="0">
      <selection activeCell="C10" sqref="C10"/>
    </sheetView>
  </sheetViews>
  <sheetFormatPr baseColWidth="10" defaultRowHeight="15"/>
  <cols>
    <col min="1" max="1" width="46.7109375" style="3" bestFit="1" customWidth="1"/>
    <col min="3" max="4" width="34" bestFit="1" customWidth="1"/>
    <col min="5" max="5" width="15.5703125" bestFit="1" customWidth="1"/>
    <col min="7" max="7" width="46.7109375" style="3" bestFit="1" customWidth="1"/>
    <col min="9" max="10" width="34" bestFit="1" customWidth="1"/>
  </cols>
  <sheetData>
    <row r="1" spans="1:11">
      <c r="A1" s="2" t="s">
        <v>1</v>
      </c>
      <c r="B1" s="2" t="s">
        <v>0</v>
      </c>
      <c r="C1" s="2" t="s">
        <v>2</v>
      </c>
      <c r="D1" s="2" t="s">
        <v>551</v>
      </c>
      <c r="E1" s="99" t="s">
        <v>553</v>
      </c>
      <c r="G1" s="89" t="s">
        <v>1</v>
      </c>
      <c r="H1" s="89" t="s">
        <v>0</v>
      </c>
      <c r="I1" s="89" t="s">
        <v>2</v>
      </c>
      <c r="J1" s="89" t="s">
        <v>551</v>
      </c>
      <c r="K1" s="90"/>
    </row>
    <row r="2" spans="1:11">
      <c r="A2" s="2" t="s">
        <v>452</v>
      </c>
      <c r="B2" s="2" t="s">
        <v>453</v>
      </c>
      <c r="C2" s="2" t="s">
        <v>453</v>
      </c>
      <c r="D2" s="2" t="s">
        <v>453</v>
      </c>
      <c r="E2" s="101" t="s">
        <v>453</v>
      </c>
      <c r="G2" s="89" t="s">
        <v>452</v>
      </c>
      <c r="H2" s="89" t="s">
        <v>453</v>
      </c>
      <c r="I2" s="89" t="s">
        <v>453</v>
      </c>
      <c r="J2" s="89" t="s">
        <v>453</v>
      </c>
      <c r="K2" s="90"/>
    </row>
    <row r="3" spans="1:11">
      <c r="A3" s="95" t="s">
        <v>552</v>
      </c>
      <c r="B3" s="96">
        <v>6431001</v>
      </c>
      <c r="C3" s="1" t="s">
        <v>3</v>
      </c>
      <c r="D3" s="98">
        <v>71365704</v>
      </c>
      <c r="E3" s="100">
        <v>750000</v>
      </c>
      <c r="G3" s="91" t="s">
        <v>283</v>
      </c>
      <c r="H3" s="92">
        <v>6439001</v>
      </c>
      <c r="I3" s="91" t="s">
        <v>8</v>
      </c>
      <c r="J3" s="91">
        <v>71365522</v>
      </c>
      <c r="K3" s="90" t="str">
        <f t="shared" ref="K3:K66" si="0">IF(J3&gt;0,"Abt.2","")</f>
        <v>Abt.2</v>
      </c>
    </row>
    <row r="4" spans="1:11">
      <c r="A4" s="95" t="s">
        <v>235</v>
      </c>
      <c r="B4" s="96">
        <v>6633001</v>
      </c>
      <c r="C4" s="1" t="s">
        <v>13</v>
      </c>
      <c r="D4" s="98">
        <v>71365705</v>
      </c>
      <c r="E4" s="100">
        <v>1775534.598137941</v>
      </c>
      <c r="G4" s="91" t="s">
        <v>245</v>
      </c>
      <c r="H4" s="92">
        <v>6431001</v>
      </c>
      <c r="I4" s="91" t="s">
        <v>3</v>
      </c>
      <c r="J4" s="91"/>
      <c r="K4" s="90" t="str">
        <f t="shared" si="0"/>
        <v/>
      </c>
    </row>
    <row r="5" spans="1:11">
      <c r="A5" s="95" t="s">
        <v>366</v>
      </c>
      <c r="B5" s="96">
        <v>6632001</v>
      </c>
      <c r="C5" s="1" t="s">
        <v>12</v>
      </c>
      <c r="D5" s="98">
        <v>71365706</v>
      </c>
      <c r="E5" s="100">
        <v>820851</v>
      </c>
      <c r="G5" s="91" t="s">
        <v>235</v>
      </c>
      <c r="H5" s="92">
        <v>6633001</v>
      </c>
      <c r="I5" s="91" t="s">
        <v>13</v>
      </c>
      <c r="J5" s="91"/>
      <c r="K5" s="90" t="str">
        <f t="shared" si="0"/>
        <v/>
      </c>
    </row>
    <row r="6" spans="1:11">
      <c r="A6" s="95" t="s">
        <v>301</v>
      </c>
      <c r="B6" s="96">
        <v>6531001</v>
      </c>
      <c r="C6" s="1" t="s">
        <v>20</v>
      </c>
      <c r="D6" s="98">
        <v>71365707</v>
      </c>
      <c r="E6" s="100">
        <v>833959.23439091851</v>
      </c>
      <c r="G6" s="91" t="s">
        <v>366</v>
      </c>
      <c r="H6" s="92">
        <v>6632001</v>
      </c>
      <c r="I6" s="91" t="s">
        <v>12</v>
      </c>
      <c r="J6" s="91">
        <v>71365523</v>
      </c>
      <c r="K6" s="90" t="str">
        <f t="shared" si="0"/>
        <v>Abt.2</v>
      </c>
    </row>
    <row r="7" spans="1:11">
      <c r="A7" s="95" t="s">
        <v>138</v>
      </c>
      <c r="B7" s="96">
        <v>6432001</v>
      </c>
      <c r="C7" s="1" t="s">
        <v>4</v>
      </c>
      <c r="D7" s="98">
        <v>71365708</v>
      </c>
      <c r="E7" s="100">
        <v>1402024.2973308321</v>
      </c>
      <c r="G7" s="91" t="s">
        <v>122</v>
      </c>
      <c r="H7" s="92">
        <v>6635001</v>
      </c>
      <c r="I7" s="91" t="s">
        <v>15</v>
      </c>
      <c r="J7" s="91"/>
      <c r="K7" s="90" t="str">
        <f t="shared" si="0"/>
        <v/>
      </c>
    </row>
    <row r="8" spans="1:11">
      <c r="A8" s="95" t="s">
        <v>106</v>
      </c>
      <c r="B8" s="96">
        <v>6535001</v>
      </c>
      <c r="C8" s="1" t="s">
        <v>11</v>
      </c>
      <c r="D8" s="98">
        <v>71365709</v>
      </c>
      <c r="E8" s="100">
        <v>4055291.4411086948</v>
      </c>
      <c r="G8" s="91" t="s">
        <v>301</v>
      </c>
      <c r="H8" s="92">
        <v>6531001</v>
      </c>
      <c r="I8" s="91" t="s">
        <v>20</v>
      </c>
      <c r="J8" s="91"/>
      <c r="K8" s="90" t="str">
        <f t="shared" si="0"/>
        <v/>
      </c>
    </row>
    <row r="9" spans="1:11">
      <c r="A9" s="95" t="s">
        <v>188</v>
      </c>
      <c r="B9" s="96">
        <v>6440001</v>
      </c>
      <c r="C9" s="1" t="s">
        <v>9</v>
      </c>
      <c r="D9" s="98">
        <v>71365710</v>
      </c>
      <c r="E9" s="100">
        <v>2279154.6993044601</v>
      </c>
      <c r="G9" s="91" t="s">
        <v>138</v>
      </c>
      <c r="H9" s="92">
        <v>6432001</v>
      </c>
      <c r="I9" s="91" t="s">
        <v>4</v>
      </c>
      <c r="J9" s="91"/>
      <c r="K9" s="90" t="str">
        <f t="shared" si="0"/>
        <v/>
      </c>
    </row>
    <row r="10" spans="1:11">
      <c r="A10" s="95" t="s">
        <v>326</v>
      </c>
      <c r="B10" s="96">
        <v>6534001</v>
      </c>
      <c r="C10" s="1" t="s">
        <v>22</v>
      </c>
      <c r="D10" s="98">
        <v>71365711</v>
      </c>
      <c r="E10" s="100">
        <v>1066942.0648062464</v>
      </c>
      <c r="G10" s="91" t="s">
        <v>106</v>
      </c>
      <c r="H10" s="92">
        <v>6535001</v>
      </c>
      <c r="I10" s="91" t="s">
        <v>11</v>
      </c>
      <c r="J10" s="91"/>
      <c r="K10" s="90" t="str">
        <f t="shared" si="0"/>
        <v/>
      </c>
    </row>
    <row r="11" spans="1:11">
      <c r="A11" s="95" t="s">
        <v>327</v>
      </c>
      <c r="B11" s="96">
        <v>6534002</v>
      </c>
      <c r="C11" s="1" t="s">
        <v>22</v>
      </c>
      <c r="D11" s="98">
        <v>71365712</v>
      </c>
      <c r="E11" s="100">
        <v>750000</v>
      </c>
      <c r="G11" s="91" t="s">
        <v>188</v>
      </c>
      <c r="H11" s="92">
        <v>6440001</v>
      </c>
      <c r="I11" s="91" t="s">
        <v>9</v>
      </c>
      <c r="J11" s="91"/>
      <c r="K11" s="90" t="str">
        <f t="shared" si="0"/>
        <v/>
      </c>
    </row>
    <row r="12" spans="1:11">
      <c r="A12" s="95" t="s">
        <v>338</v>
      </c>
      <c r="B12" s="96">
        <v>6535002</v>
      </c>
      <c r="C12" s="1" t="s">
        <v>11</v>
      </c>
      <c r="D12" s="98">
        <v>71365713</v>
      </c>
      <c r="E12" s="100">
        <v>750000</v>
      </c>
      <c r="G12" s="91" t="s">
        <v>326</v>
      </c>
      <c r="H12" s="92">
        <v>6534001</v>
      </c>
      <c r="I12" s="91" t="s">
        <v>22</v>
      </c>
      <c r="J12" s="91"/>
      <c r="K12" s="90" t="str">
        <f t="shared" si="0"/>
        <v/>
      </c>
    </row>
    <row r="13" spans="1:11">
      <c r="A13" s="95" t="s">
        <v>205</v>
      </c>
      <c r="B13" s="96">
        <v>6532001</v>
      </c>
      <c r="C13" s="1" t="s">
        <v>21</v>
      </c>
      <c r="D13" s="98">
        <v>71365714</v>
      </c>
      <c r="E13" s="100">
        <v>2146513.5571246147</v>
      </c>
      <c r="G13" s="91" t="s">
        <v>327</v>
      </c>
      <c r="H13" s="92">
        <v>6534002</v>
      </c>
      <c r="I13" s="91" t="s">
        <v>22</v>
      </c>
      <c r="J13" s="91"/>
      <c r="K13" s="90" t="str">
        <f t="shared" si="0"/>
        <v/>
      </c>
    </row>
    <row r="14" spans="1:11">
      <c r="A14" s="95" t="s">
        <v>139</v>
      </c>
      <c r="B14" s="96">
        <v>6432002</v>
      </c>
      <c r="C14" s="1" t="s">
        <v>4</v>
      </c>
      <c r="D14" s="98">
        <v>71365715</v>
      </c>
      <c r="E14" s="100">
        <v>3219060.0400028965</v>
      </c>
      <c r="G14" s="91" t="s">
        <v>338</v>
      </c>
      <c r="H14" s="92">
        <v>6535002</v>
      </c>
      <c r="I14" s="91" t="s">
        <v>11</v>
      </c>
      <c r="J14" s="91"/>
      <c r="K14" s="90" t="str">
        <f t="shared" si="0"/>
        <v/>
      </c>
    </row>
    <row r="15" spans="1:11">
      <c r="A15" s="95" t="s">
        <v>212</v>
      </c>
      <c r="B15" s="96">
        <v>6533003</v>
      </c>
      <c r="C15" s="1" t="s">
        <v>10</v>
      </c>
      <c r="D15" s="98">
        <v>71365716</v>
      </c>
      <c r="E15" s="100">
        <v>2373837.4062877903</v>
      </c>
      <c r="G15" s="91" t="s">
        <v>205</v>
      </c>
      <c r="H15" s="92">
        <v>6532001</v>
      </c>
      <c r="I15" s="91" t="s">
        <v>21</v>
      </c>
      <c r="J15" s="91"/>
      <c r="K15" s="90" t="str">
        <f t="shared" si="0"/>
        <v/>
      </c>
    </row>
    <row r="16" spans="1:11">
      <c r="A16" s="95" t="s">
        <v>220</v>
      </c>
      <c r="B16" s="96">
        <v>6534003</v>
      </c>
      <c r="C16" s="1" t="s">
        <v>22</v>
      </c>
      <c r="D16" s="98">
        <v>71365717</v>
      </c>
      <c r="E16" s="100">
        <v>1793515</v>
      </c>
      <c r="G16" s="91" t="s">
        <v>139</v>
      </c>
      <c r="H16" s="92">
        <v>6432002</v>
      </c>
      <c r="I16" s="91" t="s">
        <v>4</v>
      </c>
      <c r="J16" s="91"/>
      <c r="K16" s="90" t="str">
        <f t="shared" si="0"/>
        <v/>
      </c>
    </row>
    <row r="17" spans="1:11">
      <c r="A17" s="95" t="s">
        <v>87</v>
      </c>
      <c r="B17" s="96">
        <v>6440002</v>
      </c>
      <c r="C17" s="1" t="s">
        <v>9</v>
      </c>
      <c r="D17" s="98">
        <v>71365718</v>
      </c>
      <c r="E17" s="100">
        <v>7290264.4428557632</v>
      </c>
      <c r="G17" s="91" t="s">
        <v>123</v>
      </c>
      <c r="H17" s="92">
        <v>6635002</v>
      </c>
      <c r="I17" s="91" t="s">
        <v>15</v>
      </c>
      <c r="J17" s="91">
        <v>71365524</v>
      </c>
      <c r="K17" s="90" t="str">
        <f t="shared" si="0"/>
        <v>Abt.2</v>
      </c>
    </row>
    <row r="18" spans="1:11">
      <c r="A18" s="95" t="s">
        <v>55</v>
      </c>
      <c r="B18" s="96">
        <v>6435002</v>
      </c>
      <c r="C18" s="1" t="s">
        <v>19</v>
      </c>
      <c r="D18" s="98">
        <v>71365719</v>
      </c>
      <c r="E18" s="100">
        <v>3387769.3929251982</v>
      </c>
      <c r="G18" s="91" t="s">
        <v>212</v>
      </c>
      <c r="H18" s="92">
        <v>6533003</v>
      </c>
      <c r="I18" s="91" t="s">
        <v>10</v>
      </c>
      <c r="J18" s="91"/>
      <c r="K18" s="90" t="str">
        <f t="shared" si="0"/>
        <v/>
      </c>
    </row>
    <row r="19" spans="1:11">
      <c r="A19" s="95" t="s">
        <v>88</v>
      </c>
      <c r="B19" s="96">
        <v>6440003</v>
      </c>
      <c r="C19" s="1" t="s">
        <v>9</v>
      </c>
      <c r="D19" s="98">
        <v>71365720</v>
      </c>
      <c r="E19" s="100">
        <v>750000</v>
      </c>
      <c r="G19" s="91" t="s">
        <v>385</v>
      </c>
      <c r="H19" s="92">
        <v>6633006</v>
      </c>
      <c r="I19" s="91" t="s">
        <v>13</v>
      </c>
      <c r="J19" s="91">
        <v>71365525</v>
      </c>
      <c r="K19" s="90" t="str">
        <f t="shared" si="0"/>
        <v>Abt.2</v>
      </c>
    </row>
    <row r="20" spans="1:11">
      <c r="A20" s="95" t="s">
        <v>124</v>
      </c>
      <c r="B20" s="96">
        <v>6635003</v>
      </c>
      <c r="C20" s="1" t="s">
        <v>15</v>
      </c>
      <c r="D20" s="98">
        <v>71365721</v>
      </c>
      <c r="E20" s="100">
        <v>4492284.0532971313</v>
      </c>
      <c r="G20" s="91" t="s">
        <v>220</v>
      </c>
      <c r="H20" s="92">
        <v>6534003</v>
      </c>
      <c r="I20" s="91" t="s">
        <v>22</v>
      </c>
      <c r="J20" s="91">
        <v>71365526</v>
      </c>
      <c r="K20" s="90" t="str">
        <f t="shared" si="0"/>
        <v>Abt.2</v>
      </c>
    </row>
    <row r="21" spans="1:11">
      <c r="A21" s="95" t="s">
        <v>418</v>
      </c>
      <c r="B21" s="96">
        <v>6634027</v>
      </c>
      <c r="C21" s="1" t="s">
        <v>14</v>
      </c>
      <c r="D21" s="98">
        <v>71365722</v>
      </c>
      <c r="E21" s="100">
        <v>890806.27333299699</v>
      </c>
      <c r="G21" s="91" t="s">
        <v>109</v>
      </c>
      <c r="H21" s="92">
        <v>6632002</v>
      </c>
      <c r="I21" s="91" t="s">
        <v>12</v>
      </c>
      <c r="J21" s="91">
        <v>71365527</v>
      </c>
      <c r="K21" s="90" t="str">
        <f t="shared" si="0"/>
        <v>Abt.2</v>
      </c>
    </row>
    <row r="22" spans="1:11">
      <c r="A22" s="95" t="s">
        <v>125</v>
      </c>
      <c r="B22" s="96">
        <v>6635004</v>
      </c>
      <c r="C22" s="1" t="s">
        <v>15</v>
      </c>
      <c r="D22" s="98">
        <v>71365723</v>
      </c>
      <c r="E22" s="100">
        <v>1249210.3679876656</v>
      </c>
      <c r="G22" s="91" t="s">
        <v>30</v>
      </c>
      <c r="H22" s="92">
        <v>6434001</v>
      </c>
      <c r="I22" s="91" t="s">
        <v>18</v>
      </c>
      <c r="J22" s="91"/>
      <c r="K22" s="90" t="str">
        <f t="shared" si="0"/>
        <v/>
      </c>
    </row>
    <row r="23" spans="1:11">
      <c r="A23" s="95" t="s">
        <v>113</v>
      </c>
      <c r="B23" s="96">
        <v>6633003</v>
      </c>
      <c r="C23" s="1" t="s">
        <v>13</v>
      </c>
      <c r="D23" s="98">
        <v>71365724</v>
      </c>
      <c r="E23" s="100">
        <v>2675349.6422452843</v>
      </c>
      <c r="G23" s="91" t="s">
        <v>382</v>
      </c>
      <c r="H23" s="92">
        <v>6633002</v>
      </c>
      <c r="I23" s="91" t="s">
        <v>13</v>
      </c>
      <c r="J23" s="91">
        <v>71365528</v>
      </c>
      <c r="K23" s="90" t="str">
        <f t="shared" si="0"/>
        <v>Abt.2</v>
      </c>
    </row>
    <row r="24" spans="1:11">
      <c r="A24" s="95" t="s">
        <v>110</v>
      </c>
      <c r="B24" s="96">
        <v>6632003</v>
      </c>
      <c r="C24" s="1" t="s">
        <v>12</v>
      </c>
      <c r="D24" s="98">
        <v>71365725</v>
      </c>
      <c r="E24" s="100">
        <v>3734717.1684402651</v>
      </c>
      <c r="G24" s="91" t="s">
        <v>177</v>
      </c>
      <c r="H24" s="92">
        <v>6437001</v>
      </c>
      <c r="I24" s="91" t="s">
        <v>6</v>
      </c>
      <c r="J24" s="91">
        <v>71365529</v>
      </c>
      <c r="K24" s="90" t="str">
        <f t="shared" si="0"/>
        <v>Abt.2</v>
      </c>
    </row>
    <row r="25" spans="1:11">
      <c r="A25" s="95" t="s">
        <v>36</v>
      </c>
      <c r="B25" s="96">
        <v>6431002</v>
      </c>
      <c r="C25" s="1" t="s">
        <v>3</v>
      </c>
      <c r="D25" s="98">
        <v>71365726</v>
      </c>
      <c r="E25" s="100">
        <v>4095787.0641806587</v>
      </c>
      <c r="G25" s="91" t="s">
        <v>87</v>
      </c>
      <c r="H25" s="92">
        <v>6440002</v>
      </c>
      <c r="I25" s="91" t="s">
        <v>9</v>
      </c>
      <c r="J25" s="91"/>
      <c r="K25" s="90" t="str">
        <f t="shared" si="0"/>
        <v/>
      </c>
    </row>
    <row r="26" spans="1:11">
      <c r="A26" s="95" t="s">
        <v>435</v>
      </c>
      <c r="B26" s="96">
        <v>6636002</v>
      </c>
      <c r="C26" s="1" t="s">
        <v>16</v>
      </c>
      <c r="D26" s="98">
        <v>71365727</v>
      </c>
      <c r="E26" s="100">
        <v>600000</v>
      </c>
      <c r="G26" s="91" t="s">
        <v>54</v>
      </c>
      <c r="H26" s="92">
        <v>6435001</v>
      </c>
      <c r="I26" s="91" t="s">
        <v>19</v>
      </c>
      <c r="J26" s="91">
        <v>71365530</v>
      </c>
      <c r="K26" s="90" t="str">
        <f t="shared" si="0"/>
        <v>Abt.2</v>
      </c>
    </row>
    <row r="27" spans="1:11">
      <c r="A27" s="95" t="s">
        <v>317</v>
      </c>
      <c r="B27" s="96">
        <v>6533001</v>
      </c>
      <c r="C27" s="1" t="s">
        <v>10</v>
      </c>
      <c r="D27" s="98">
        <v>71365728</v>
      </c>
      <c r="E27" s="100">
        <v>1169528.6381665498</v>
      </c>
      <c r="G27" s="91" t="s">
        <v>351</v>
      </c>
      <c r="H27" s="92">
        <v>6631001</v>
      </c>
      <c r="I27" s="91" t="s">
        <v>23</v>
      </c>
      <c r="J27" s="91">
        <v>71365531</v>
      </c>
      <c r="K27" s="90" t="str">
        <f t="shared" si="0"/>
        <v>Abt.2</v>
      </c>
    </row>
    <row r="28" spans="1:11">
      <c r="A28" s="95" t="s">
        <v>132</v>
      </c>
      <c r="B28" s="96">
        <v>6431003</v>
      </c>
      <c r="C28" s="1" t="s">
        <v>3</v>
      </c>
      <c r="D28" s="98">
        <v>71365729</v>
      </c>
      <c r="E28" s="100">
        <v>1432700.496666709</v>
      </c>
      <c r="G28" s="91" t="s">
        <v>81</v>
      </c>
      <c r="H28" s="92">
        <v>6439002</v>
      </c>
      <c r="I28" s="91" t="s">
        <v>8</v>
      </c>
      <c r="J28" s="91">
        <v>71365532</v>
      </c>
      <c r="K28" s="90" t="str">
        <f t="shared" si="0"/>
        <v>Abt.2</v>
      </c>
    </row>
    <row r="29" spans="1:11">
      <c r="A29" s="95" t="s">
        <v>255</v>
      </c>
      <c r="B29" s="96">
        <v>6432003</v>
      </c>
      <c r="C29" s="1" t="s">
        <v>4</v>
      </c>
      <c r="D29" s="98">
        <v>71365730</v>
      </c>
      <c r="E29" s="100">
        <v>750000</v>
      </c>
      <c r="G29" s="91" t="s">
        <v>61</v>
      </c>
      <c r="H29" s="92">
        <v>6436001</v>
      </c>
      <c r="I29" s="91" t="s">
        <v>5</v>
      </c>
      <c r="J29" s="91"/>
      <c r="K29" s="90" t="str">
        <f t="shared" si="0"/>
        <v/>
      </c>
    </row>
    <row r="30" spans="1:11">
      <c r="A30" s="95" t="s">
        <v>262</v>
      </c>
      <c r="B30" s="96">
        <v>6433001</v>
      </c>
      <c r="C30" s="1" t="s">
        <v>17</v>
      </c>
      <c r="D30" s="98">
        <v>71365731</v>
      </c>
      <c r="E30" s="100">
        <v>750000</v>
      </c>
      <c r="G30" s="91" t="s">
        <v>55</v>
      </c>
      <c r="H30" s="92">
        <v>6435002</v>
      </c>
      <c r="I30" s="91" t="s">
        <v>19</v>
      </c>
      <c r="J30" s="91"/>
      <c r="K30" s="90" t="str">
        <f t="shared" si="0"/>
        <v/>
      </c>
    </row>
    <row r="31" spans="1:11">
      <c r="A31" s="95" t="s">
        <v>102</v>
      </c>
      <c r="B31" s="96">
        <v>6534004</v>
      </c>
      <c r="C31" s="1" t="s">
        <v>22</v>
      </c>
      <c r="D31" s="98">
        <v>71365732</v>
      </c>
      <c r="E31" s="100">
        <v>2843858.2806121544</v>
      </c>
      <c r="G31" s="91" t="s">
        <v>244</v>
      </c>
      <c r="H31" s="92">
        <v>6636001</v>
      </c>
      <c r="I31" s="91" t="s">
        <v>16</v>
      </c>
      <c r="J31" s="91">
        <v>71365533</v>
      </c>
      <c r="K31" s="90" t="str">
        <f t="shared" si="0"/>
        <v>Abt.2</v>
      </c>
    </row>
    <row r="32" spans="1:11">
      <c r="A32" s="95" t="s">
        <v>305</v>
      </c>
      <c r="B32" s="96">
        <v>6532002</v>
      </c>
      <c r="C32" s="1" t="s">
        <v>21</v>
      </c>
      <c r="D32" s="98">
        <v>71365733</v>
      </c>
      <c r="E32" s="100">
        <v>750000</v>
      </c>
      <c r="G32" s="91" t="s">
        <v>88</v>
      </c>
      <c r="H32" s="92">
        <v>6440003</v>
      </c>
      <c r="I32" s="91" t="s">
        <v>9</v>
      </c>
      <c r="J32" s="91"/>
      <c r="K32" s="90" t="str">
        <f t="shared" si="0"/>
        <v/>
      </c>
    </row>
    <row r="33" spans="1:11">
      <c r="A33" s="95" t="s">
        <v>117</v>
      </c>
      <c r="B33" s="96">
        <v>6634001</v>
      </c>
      <c r="C33" s="1" t="s">
        <v>14</v>
      </c>
      <c r="D33" s="98">
        <v>71365734</v>
      </c>
      <c r="E33" s="100">
        <v>3573136.1052632709</v>
      </c>
      <c r="G33" s="91" t="s">
        <v>124</v>
      </c>
      <c r="H33" s="92">
        <v>6635003</v>
      </c>
      <c r="I33" s="91" t="s">
        <v>15</v>
      </c>
      <c r="J33" s="91"/>
      <c r="K33" s="90" t="str">
        <f t="shared" si="0"/>
        <v/>
      </c>
    </row>
    <row r="34" spans="1:11">
      <c r="A34" s="95" t="s">
        <v>318</v>
      </c>
      <c r="B34" s="96">
        <v>6533002</v>
      </c>
      <c r="C34" s="1" t="s">
        <v>10</v>
      </c>
      <c r="D34" s="98">
        <v>71365735</v>
      </c>
      <c r="E34" s="100">
        <v>1180698.5006105371</v>
      </c>
      <c r="G34" s="91" t="s">
        <v>418</v>
      </c>
      <c r="H34" s="92">
        <v>6634027</v>
      </c>
      <c r="I34" s="91" t="s">
        <v>14</v>
      </c>
      <c r="J34" s="91"/>
      <c r="K34" s="90" t="str">
        <f t="shared" si="0"/>
        <v/>
      </c>
    </row>
    <row r="35" spans="1:11">
      <c r="A35" s="95" t="s">
        <v>328</v>
      </c>
      <c r="B35" s="96">
        <v>6534005</v>
      </c>
      <c r="C35" s="1" t="s">
        <v>22</v>
      </c>
      <c r="D35" s="98">
        <v>71365736</v>
      </c>
      <c r="E35" s="100">
        <v>802780.27432396205</v>
      </c>
      <c r="G35" s="91" t="s">
        <v>125</v>
      </c>
      <c r="H35" s="92">
        <v>6635004</v>
      </c>
      <c r="I35" s="91" t="s">
        <v>15</v>
      </c>
      <c r="J35" s="91"/>
      <c r="K35" s="90" t="str">
        <f t="shared" si="0"/>
        <v/>
      </c>
    </row>
    <row r="36" spans="1:11">
      <c r="A36" s="95" t="s">
        <v>367</v>
      </c>
      <c r="B36" s="96">
        <v>6632004</v>
      </c>
      <c r="C36" s="1" t="s">
        <v>12</v>
      </c>
      <c r="D36" s="98">
        <v>71365737</v>
      </c>
      <c r="E36" s="100">
        <v>750000</v>
      </c>
      <c r="G36" s="91" t="s">
        <v>113</v>
      </c>
      <c r="H36" s="92">
        <v>6633003</v>
      </c>
      <c r="I36" s="91" t="s">
        <v>13</v>
      </c>
      <c r="J36" s="91"/>
      <c r="K36" s="90" t="str">
        <f t="shared" si="0"/>
        <v/>
      </c>
    </row>
    <row r="37" spans="1:11">
      <c r="A37" s="95" t="s">
        <v>306</v>
      </c>
      <c r="B37" s="96">
        <v>6532004</v>
      </c>
      <c r="C37" s="1" t="s">
        <v>21</v>
      </c>
      <c r="D37" s="98">
        <v>71365738</v>
      </c>
      <c r="E37" s="100">
        <v>991077.80890832888</v>
      </c>
      <c r="G37" s="91" t="s">
        <v>110</v>
      </c>
      <c r="H37" s="92">
        <v>6632003</v>
      </c>
      <c r="I37" s="91" t="s">
        <v>12</v>
      </c>
      <c r="J37" s="91"/>
      <c r="K37" s="90" t="str">
        <f t="shared" si="0"/>
        <v/>
      </c>
    </row>
    <row r="38" spans="1:11">
      <c r="A38" s="95" t="s">
        <v>277</v>
      </c>
      <c r="B38" s="96">
        <v>6437003</v>
      </c>
      <c r="C38" s="1" t="s">
        <v>6</v>
      </c>
      <c r="D38" s="98">
        <v>71365739</v>
      </c>
      <c r="E38" s="100">
        <v>933215.50507907011</v>
      </c>
      <c r="G38" s="91" t="s">
        <v>36</v>
      </c>
      <c r="H38" s="92">
        <v>6431002</v>
      </c>
      <c r="I38" s="91" t="s">
        <v>3</v>
      </c>
      <c r="J38" s="91"/>
      <c r="K38" s="90" t="str">
        <f t="shared" si="0"/>
        <v/>
      </c>
    </row>
    <row r="39" spans="1:11">
      <c r="A39" s="95" t="s">
        <v>278</v>
      </c>
      <c r="B39" s="96">
        <v>6437004</v>
      </c>
      <c r="C39" s="1" t="s">
        <v>6</v>
      </c>
      <c r="D39" s="98">
        <v>71365740</v>
      </c>
      <c r="E39" s="100">
        <v>750000</v>
      </c>
      <c r="G39" s="91" t="s">
        <v>435</v>
      </c>
      <c r="H39" s="92">
        <v>6636002</v>
      </c>
      <c r="I39" s="91" t="s">
        <v>16</v>
      </c>
      <c r="J39" s="91">
        <v>71365534</v>
      </c>
      <c r="K39" s="90" t="str">
        <f t="shared" si="0"/>
        <v>Abt.2</v>
      </c>
    </row>
    <row r="40" spans="1:11">
      <c r="A40" s="95" t="s">
        <v>279</v>
      </c>
      <c r="B40" s="96">
        <v>6437005</v>
      </c>
      <c r="C40" s="1" t="s">
        <v>6</v>
      </c>
      <c r="D40" s="98">
        <v>71365741</v>
      </c>
      <c r="E40" s="100">
        <v>761483.74171527813</v>
      </c>
      <c r="G40" s="91" t="s">
        <v>317</v>
      </c>
      <c r="H40" s="92">
        <v>6533001</v>
      </c>
      <c r="I40" s="91" t="s">
        <v>10</v>
      </c>
      <c r="J40" s="91"/>
      <c r="K40" s="90" t="str">
        <f t="shared" si="0"/>
        <v/>
      </c>
    </row>
    <row r="41" spans="1:11">
      <c r="A41" s="95" t="s">
        <v>37</v>
      </c>
      <c r="B41" s="96">
        <v>6431005</v>
      </c>
      <c r="C41" s="1" t="s">
        <v>3</v>
      </c>
      <c r="D41" s="98">
        <v>71365742</v>
      </c>
      <c r="E41" s="100">
        <v>3979099.8061300735</v>
      </c>
      <c r="G41" s="91" t="s">
        <v>132</v>
      </c>
      <c r="H41" s="92">
        <v>6431003</v>
      </c>
      <c r="I41" s="91" t="s">
        <v>3</v>
      </c>
      <c r="J41" s="91"/>
      <c r="K41" s="90" t="str">
        <f t="shared" si="0"/>
        <v/>
      </c>
    </row>
    <row r="42" spans="1:11">
      <c r="A42" s="95" t="s">
        <v>197</v>
      </c>
      <c r="B42" s="96">
        <v>6531003</v>
      </c>
      <c r="C42" s="1" t="s">
        <v>20</v>
      </c>
      <c r="D42" s="98">
        <v>71365743</v>
      </c>
      <c r="E42" s="100">
        <v>2636952.7529228278</v>
      </c>
      <c r="G42" s="91" t="s">
        <v>255</v>
      </c>
      <c r="H42" s="92">
        <v>6432003</v>
      </c>
      <c r="I42" s="91" t="s">
        <v>4</v>
      </c>
      <c r="J42" s="91"/>
      <c r="K42" s="90" t="str">
        <f t="shared" si="0"/>
        <v/>
      </c>
    </row>
    <row r="43" spans="1:11">
      <c r="A43" s="95" t="s">
        <v>384</v>
      </c>
      <c r="B43" s="96">
        <v>6633005</v>
      </c>
      <c r="C43" s="1" t="s">
        <v>13</v>
      </c>
      <c r="D43" s="98">
        <v>71365744</v>
      </c>
      <c r="E43" s="100">
        <v>1404173.6968904478</v>
      </c>
      <c r="G43" s="91" t="s">
        <v>162</v>
      </c>
      <c r="H43" s="92">
        <v>6435003</v>
      </c>
      <c r="I43" s="91" t="s">
        <v>19</v>
      </c>
      <c r="J43" s="91"/>
      <c r="K43" s="90" t="str">
        <f t="shared" si="0"/>
        <v/>
      </c>
    </row>
    <row r="44" spans="1:11">
      <c r="A44" s="95" t="s">
        <v>329</v>
      </c>
      <c r="B44" s="96">
        <v>6534006</v>
      </c>
      <c r="C44" s="1" t="s">
        <v>22</v>
      </c>
      <c r="D44" s="98">
        <v>71365745</v>
      </c>
      <c r="E44" s="100">
        <v>1023398.6983877376</v>
      </c>
      <c r="G44" s="91" t="s">
        <v>196</v>
      </c>
      <c r="H44" s="92">
        <v>6531002</v>
      </c>
      <c r="I44" s="91" t="s">
        <v>20</v>
      </c>
      <c r="J44" s="91">
        <v>71365535</v>
      </c>
      <c r="K44" s="90" t="str">
        <f t="shared" si="0"/>
        <v>Abt.2</v>
      </c>
    </row>
    <row r="45" spans="1:11">
      <c r="A45" s="95" t="s">
        <v>221</v>
      </c>
      <c r="B45" s="96">
        <v>6534007</v>
      </c>
      <c r="C45" s="1" t="s">
        <v>22</v>
      </c>
      <c r="D45" s="98">
        <v>71365746</v>
      </c>
      <c r="E45" s="100">
        <v>2383089.7626876598</v>
      </c>
      <c r="G45" s="91" t="s">
        <v>262</v>
      </c>
      <c r="H45" s="92">
        <v>6433001</v>
      </c>
      <c r="I45" s="91" t="s">
        <v>17</v>
      </c>
      <c r="J45" s="91"/>
      <c r="K45" s="90" t="str">
        <f t="shared" si="0"/>
        <v/>
      </c>
    </row>
    <row r="46" spans="1:11">
      <c r="A46" s="95" t="s">
        <v>421</v>
      </c>
      <c r="B46" s="96">
        <v>6635007</v>
      </c>
      <c r="C46" s="1" t="s">
        <v>15</v>
      </c>
      <c r="D46" s="98">
        <v>71365747</v>
      </c>
      <c r="E46" s="100">
        <v>850653.61882176937</v>
      </c>
      <c r="G46" s="91" t="s">
        <v>102</v>
      </c>
      <c r="H46" s="92">
        <v>6534004</v>
      </c>
      <c r="I46" s="91" t="s">
        <v>22</v>
      </c>
      <c r="J46" s="91"/>
      <c r="K46" s="90" t="str">
        <f t="shared" si="0"/>
        <v/>
      </c>
    </row>
    <row r="47" spans="1:11">
      <c r="A47" s="95" t="s">
        <v>422</v>
      </c>
      <c r="B47" s="96">
        <v>6635008</v>
      </c>
      <c r="C47" s="1" t="s">
        <v>15</v>
      </c>
      <c r="D47" s="98">
        <v>71365748</v>
      </c>
      <c r="E47" s="100">
        <v>864797.17458214262</v>
      </c>
      <c r="G47" s="91" t="s">
        <v>133</v>
      </c>
      <c r="H47" s="92">
        <v>6431004</v>
      </c>
      <c r="I47" s="91" t="s">
        <v>3</v>
      </c>
      <c r="J47" s="91">
        <v>71365536</v>
      </c>
      <c r="K47" s="90" t="str">
        <f t="shared" si="0"/>
        <v>Abt.2</v>
      </c>
    </row>
    <row r="48" spans="1:11">
      <c r="A48" s="95" t="s">
        <v>353</v>
      </c>
      <c r="B48" s="96">
        <v>6631003</v>
      </c>
      <c r="C48" s="1" t="s">
        <v>23</v>
      </c>
      <c r="D48" s="98">
        <v>71365749</v>
      </c>
      <c r="E48" s="100">
        <v>750000</v>
      </c>
      <c r="G48" s="91" t="s">
        <v>267</v>
      </c>
      <c r="H48" s="92">
        <v>6435004</v>
      </c>
      <c r="I48" s="91" t="s">
        <v>19</v>
      </c>
      <c r="J48" s="91">
        <v>71365537</v>
      </c>
      <c r="K48" s="90" t="str">
        <f t="shared" si="0"/>
        <v>Abt.2</v>
      </c>
    </row>
    <row r="49" spans="1:11">
      <c r="A49" s="95" t="s">
        <v>213</v>
      </c>
      <c r="B49" s="96">
        <v>6533004</v>
      </c>
      <c r="C49" s="1" t="s">
        <v>10</v>
      </c>
      <c r="D49" s="98">
        <v>71365750</v>
      </c>
      <c r="E49" s="100">
        <v>2002807.7814910079</v>
      </c>
      <c r="G49" s="91" t="s">
        <v>305</v>
      </c>
      <c r="H49" s="92">
        <v>6532002</v>
      </c>
      <c r="I49" s="91" t="s">
        <v>21</v>
      </c>
      <c r="J49" s="91"/>
      <c r="K49" s="90" t="str">
        <f t="shared" si="0"/>
        <v/>
      </c>
    </row>
    <row r="50" spans="1:11">
      <c r="A50" s="95" t="s">
        <v>72</v>
      </c>
      <c r="B50" s="96">
        <v>6438002</v>
      </c>
      <c r="C50" s="1" t="s">
        <v>7</v>
      </c>
      <c r="D50" s="98">
        <v>71365751</v>
      </c>
      <c r="E50" s="100">
        <v>3915297.9104080596</v>
      </c>
      <c r="G50" s="91" t="s">
        <v>149</v>
      </c>
      <c r="H50" s="92">
        <v>6433002</v>
      </c>
      <c r="I50" s="91" t="s">
        <v>17</v>
      </c>
      <c r="J50" s="91">
        <v>71365538</v>
      </c>
      <c r="K50" s="90" t="str">
        <f t="shared" si="0"/>
        <v>Abt.2</v>
      </c>
    </row>
    <row r="51" spans="1:11">
      <c r="A51" s="95" t="s">
        <v>308</v>
      </c>
      <c r="B51" s="96">
        <v>6532007</v>
      </c>
      <c r="C51" s="1" t="s">
        <v>21</v>
      </c>
      <c r="D51" s="98">
        <v>71365752</v>
      </c>
      <c r="E51" s="100">
        <v>965526.65113345801</v>
      </c>
      <c r="G51" s="91" t="s">
        <v>117</v>
      </c>
      <c r="H51" s="92">
        <v>6634001</v>
      </c>
      <c r="I51" s="91" t="s">
        <v>14</v>
      </c>
      <c r="J51" s="91"/>
      <c r="K51" s="90" t="str">
        <f t="shared" si="0"/>
        <v/>
      </c>
    </row>
    <row r="52" spans="1:11">
      <c r="A52" s="95" t="s">
        <v>354</v>
      </c>
      <c r="B52" s="96">
        <v>6631004</v>
      </c>
      <c r="C52" s="1" t="s">
        <v>23</v>
      </c>
      <c r="D52" s="98">
        <v>71365753</v>
      </c>
      <c r="E52" s="100">
        <v>995750.7555483639</v>
      </c>
      <c r="G52" s="91" t="s">
        <v>268</v>
      </c>
      <c r="H52" s="92">
        <v>6435005</v>
      </c>
      <c r="I52" s="91" t="s">
        <v>19</v>
      </c>
      <c r="J52" s="91">
        <v>71365539</v>
      </c>
      <c r="K52" s="90" t="str">
        <f t="shared" si="0"/>
        <v>Abt.2</v>
      </c>
    </row>
    <row r="53" spans="1:11">
      <c r="A53" s="95" t="s">
        <v>222</v>
      </c>
      <c r="B53" s="96">
        <v>6534008</v>
      </c>
      <c r="C53" s="1" t="s">
        <v>22</v>
      </c>
      <c r="D53" s="98">
        <v>71365754</v>
      </c>
      <c r="E53" s="100">
        <v>2010918.2084784252</v>
      </c>
      <c r="G53" s="91" t="s">
        <v>206</v>
      </c>
      <c r="H53" s="92">
        <v>6532003</v>
      </c>
      <c r="I53" s="91" t="s">
        <v>21</v>
      </c>
      <c r="J53" s="91">
        <v>71365540</v>
      </c>
      <c r="K53" s="90" t="str">
        <f t="shared" si="0"/>
        <v>Abt.2</v>
      </c>
    </row>
    <row r="54" spans="1:11">
      <c r="A54" s="95" t="s">
        <v>290</v>
      </c>
      <c r="B54" s="96">
        <v>6440006</v>
      </c>
      <c r="C54" s="1" t="s">
        <v>9</v>
      </c>
      <c r="D54" s="98">
        <v>71365755</v>
      </c>
      <c r="E54" s="100">
        <v>1137346.1053224385</v>
      </c>
      <c r="G54" s="91" t="s">
        <v>318</v>
      </c>
      <c r="H54" s="92">
        <v>6533002</v>
      </c>
      <c r="I54" s="91" t="s">
        <v>10</v>
      </c>
      <c r="J54" s="91"/>
      <c r="K54" s="90" t="str">
        <f t="shared" si="0"/>
        <v/>
      </c>
    </row>
    <row r="55" spans="1:11">
      <c r="A55" s="95" t="s">
        <v>399</v>
      </c>
      <c r="B55" s="96">
        <v>6634002</v>
      </c>
      <c r="C55" s="1" t="s">
        <v>14</v>
      </c>
      <c r="D55" s="98">
        <v>71365756</v>
      </c>
      <c r="E55" s="100">
        <v>1425940.5083871917</v>
      </c>
      <c r="G55" s="91" t="s">
        <v>328</v>
      </c>
      <c r="H55" s="92">
        <v>6534005</v>
      </c>
      <c r="I55" s="91" t="s">
        <v>22</v>
      </c>
      <c r="J55" s="91"/>
      <c r="K55" s="90" t="str">
        <f t="shared" si="0"/>
        <v/>
      </c>
    </row>
    <row r="56" spans="1:11">
      <c r="A56" s="95" t="s">
        <v>423</v>
      </c>
      <c r="B56" s="96">
        <v>6635009</v>
      </c>
      <c r="C56" s="1" t="s">
        <v>15</v>
      </c>
      <c r="D56" s="98">
        <v>71365757</v>
      </c>
      <c r="E56" s="100">
        <v>1438427.6818940078</v>
      </c>
      <c r="G56" s="91" t="s">
        <v>367</v>
      </c>
      <c r="H56" s="92">
        <v>6632004</v>
      </c>
      <c r="I56" s="91" t="s">
        <v>12</v>
      </c>
      <c r="J56" s="91"/>
      <c r="K56" s="90" t="str">
        <f t="shared" si="0"/>
        <v/>
      </c>
    </row>
    <row r="57" spans="1:11">
      <c r="A57" s="95" t="s">
        <v>207</v>
      </c>
      <c r="B57" s="96">
        <v>6532008</v>
      </c>
      <c r="C57" s="1" t="s">
        <v>21</v>
      </c>
      <c r="D57" s="98">
        <v>71365758</v>
      </c>
      <c r="E57" s="100">
        <v>1940212.1217865846</v>
      </c>
      <c r="G57" s="91" t="s">
        <v>306</v>
      </c>
      <c r="H57" s="92">
        <v>6532004</v>
      </c>
      <c r="I57" s="91" t="s">
        <v>21</v>
      </c>
      <c r="J57" s="91"/>
      <c r="K57" s="90" t="str">
        <f t="shared" si="0"/>
        <v/>
      </c>
    </row>
    <row r="58" spans="1:11">
      <c r="A58" s="95" t="s">
        <v>229</v>
      </c>
      <c r="B58" s="96">
        <v>6631006</v>
      </c>
      <c r="C58" s="1" t="s">
        <v>23</v>
      </c>
      <c r="D58" s="98">
        <v>71365759</v>
      </c>
      <c r="E58" s="100">
        <v>2042299.8317858167</v>
      </c>
      <c r="G58" s="91" t="s">
        <v>277</v>
      </c>
      <c r="H58" s="92">
        <v>6437003</v>
      </c>
      <c r="I58" s="91" t="s">
        <v>6</v>
      </c>
      <c r="J58" s="91"/>
      <c r="K58" s="90" t="str">
        <f t="shared" si="0"/>
        <v/>
      </c>
    </row>
    <row r="59" spans="1:11">
      <c r="A59" s="95" t="s">
        <v>246</v>
      </c>
      <c r="B59" s="96">
        <v>6431006</v>
      </c>
      <c r="C59" s="1" t="s">
        <v>3</v>
      </c>
      <c r="D59" s="98">
        <v>71365760</v>
      </c>
      <c r="E59" s="100">
        <v>750000</v>
      </c>
      <c r="G59" s="91" t="s">
        <v>278</v>
      </c>
      <c r="H59" s="92">
        <v>6437004</v>
      </c>
      <c r="I59" s="91" t="s">
        <v>6</v>
      </c>
      <c r="J59" s="91"/>
      <c r="K59" s="90" t="str">
        <f t="shared" si="0"/>
        <v/>
      </c>
    </row>
    <row r="60" spans="1:11">
      <c r="A60" s="95" t="s">
        <v>356</v>
      </c>
      <c r="B60" s="96">
        <v>6631007</v>
      </c>
      <c r="C60" s="1" t="s">
        <v>23</v>
      </c>
      <c r="D60" s="98">
        <v>71365761</v>
      </c>
      <c r="E60" s="100">
        <v>750000</v>
      </c>
      <c r="G60" s="91" t="s">
        <v>383</v>
      </c>
      <c r="H60" s="92">
        <v>6633004</v>
      </c>
      <c r="I60" s="91" t="s">
        <v>13</v>
      </c>
      <c r="J60" s="91">
        <v>71365541</v>
      </c>
      <c r="K60" s="90" t="str">
        <f t="shared" si="0"/>
        <v>Abt.2</v>
      </c>
    </row>
    <row r="61" spans="1:11">
      <c r="A61" s="95" t="s">
        <v>319</v>
      </c>
      <c r="B61" s="96">
        <v>6533005</v>
      </c>
      <c r="C61" s="1" t="s">
        <v>10</v>
      </c>
      <c r="D61" s="98">
        <v>71365762</v>
      </c>
      <c r="E61" s="100">
        <v>750000</v>
      </c>
      <c r="G61" s="91" t="s">
        <v>279</v>
      </c>
      <c r="H61" s="92">
        <v>6437005</v>
      </c>
      <c r="I61" s="91" t="s">
        <v>6</v>
      </c>
      <c r="J61" s="91"/>
      <c r="K61" s="90" t="str">
        <f t="shared" si="0"/>
        <v/>
      </c>
    </row>
    <row r="62" spans="1:11">
      <c r="A62" s="95" t="s">
        <v>82</v>
      </c>
      <c r="B62" s="96">
        <v>6439003</v>
      </c>
      <c r="C62" s="1" t="s">
        <v>8</v>
      </c>
      <c r="D62" s="98">
        <v>71369543</v>
      </c>
      <c r="E62" s="100" t="s">
        <v>554</v>
      </c>
      <c r="G62" s="91" t="s">
        <v>419</v>
      </c>
      <c r="H62" s="92">
        <v>6635005</v>
      </c>
      <c r="I62" s="91" t="s">
        <v>15</v>
      </c>
      <c r="J62" s="91">
        <v>71365542</v>
      </c>
      <c r="K62" s="90" t="str">
        <f t="shared" si="0"/>
        <v>Abt.2</v>
      </c>
    </row>
    <row r="63" spans="1:11">
      <c r="A63" s="95" t="s">
        <v>214</v>
      </c>
      <c r="B63" s="96">
        <v>6533006</v>
      </c>
      <c r="C63" s="1" t="s">
        <v>10</v>
      </c>
      <c r="D63" s="98">
        <v>71365763</v>
      </c>
      <c r="E63" s="100">
        <v>750000</v>
      </c>
      <c r="G63" s="91" t="s">
        <v>56</v>
      </c>
      <c r="H63" s="92">
        <v>6435006</v>
      </c>
      <c r="I63" s="91" t="s">
        <v>19</v>
      </c>
      <c r="J63" s="91">
        <v>71365543</v>
      </c>
      <c r="K63" s="90" t="str">
        <f t="shared" si="0"/>
        <v>Abt.2</v>
      </c>
    </row>
    <row r="64" spans="1:11">
      <c r="A64" s="95" t="s">
        <v>256</v>
      </c>
      <c r="B64" s="96">
        <v>6432005</v>
      </c>
      <c r="C64" s="1" t="s">
        <v>4</v>
      </c>
      <c r="D64" s="98">
        <v>71365764</v>
      </c>
      <c r="E64" s="100">
        <v>750000</v>
      </c>
      <c r="G64" s="91" t="s">
        <v>89</v>
      </c>
      <c r="H64" s="92">
        <v>6440004</v>
      </c>
      <c r="I64" s="91" t="s">
        <v>9</v>
      </c>
      <c r="J64" s="91">
        <v>71365544</v>
      </c>
      <c r="K64" s="90" t="str">
        <f t="shared" si="0"/>
        <v>Abt.2</v>
      </c>
    </row>
    <row r="65" spans="1:11">
      <c r="A65" s="95" t="s">
        <v>140</v>
      </c>
      <c r="B65" s="96">
        <v>6432006</v>
      </c>
      <c r="C65" s="1" t="s">
        <v>4</v>
      </c>
      <c r="D65" s="98">
        <v>71365765</v>
      </c>
      <c r="E65" s="100">
        <v>750000</v>
      </c>
      <c r="G65" s="91" t="s">
        <v>37</v>
      </c>
      <c r="H65" s="92">
        <v>6431005</v>
      </c>
      <c r="I65" s="91" t="s">
        <v>3</v>
      </c>
      <c r="J65" s="91"/>
      <c r="K65" s="90" t="str">
        <f t="shared" si="0"/>
        <v/>
      </c>
    </row>
    <row r="66" spans="1:11">
      <c r="A66" s="95" t="s">
        <v>128</v>
      </c>
      <c r="B66" s="96">
        <v>6636003</v>
      </c>
      <c r="C66" s="1" t="s">
        <v>16</v>
      </c>
      <c r="D66" s="98">
        <v>71365766</v>
      </c>
      <c r="E66" s="100">
        <v>5280014.6333337752</v>
      </c>
      <c r="G66" s="91" t="s">
        <v>150</v>
      </c>
      <c r="H66" s="92">
        <v>6433003</v>
      </c>
      <c r="I66" s="91" t="s">
        <v>17</v>
      </c>
      <c r="J66" s="91">
        <v>71365545</v>
      </c>
      <c r="K66" s="90" t="str">
        <f t="shared" si="0"/>
        <v>Abt.2</v>
      </c>
    </row>
    <row r="67" spans="1:11">
      <c r="A67" s="95" t="s">
        <v>386</v>
      </c>
      <c r="B67" s="96">
        <v>6633007</v>
      </c>
      <c r="C67" s="1" t="s">
        <v>13</v>
      </c>
      <c r="D67" s="98">
        <v>71365767</v>
      </c>
      <c r="E67" s="100">
        <v>1097263.6034713616</v>
      </c>
      <c r="G67" s="91" t="s">
        <v>352</v>
      </c>
      <c r="H67" s="92">
        <v>6631002</v>
      </c>
      <c r="I67" s="91" t="s">
        <v>23</v>
      </c>
      <c r="J67" s="91">
        <v>71365546</v>
      </c>
      <c r="K67" s="90" t="str">
        <f t="shared" ref="K67:K130" si="1">IF(J67&gt;0,"Abt.2","")</f>
        <v>Abt.2</v>
      </c>
    </row>
    <row r="68" spans="1:11">
      <c r="A68" s="95" t="s">
        <v>339</v>
      </c>
      <c r="B68" s="96">
        <v>6535003</v>
      </c>
      <c r="C68" s="1" t="s">
        <v>11</v>
      </c>
      <c r="D68" s="98">
        <v>71365768</v>
      </c>
      <c r="E68" s="100">
        <v>280000</v>
      </c>
      <c r="G68" s="91" t="s">
        <v>420</v>
      </c>
      <c r="H68" s="92">
        <v>6635006</v>
      </c>
      <c r="I68" s="91" t="s">
        <v>15</v>
      </c>
      <c r="J68" s="91">
        <v>71365547</v>
      </c>
      <c r="K68" s="90" t="str">
        <f t="shared" si="1"/>
        <v>Abt.2</v>
      </c>
    </row>
    <row r="69" spans="1:11">
      <c r="A69" s="95" t="s">
        <v>302</v>
      </c>
      <c r="B69" s="96">
        <v>6531004</v>
      </c>
      <c r="C69" s="1" t="s">
        <v>20</v>
      </c>
      <c r="D69" s="98">
        <v>71365769</v>
      </c>
      <c r="E69" s="100">
        <v>750000</v>
      </c>
      <c r="G69" s="91" t="s">
        <v>197</v>
      </c>
      <c r="H69" s="92">
        <v>6531003</v>
      </c>
      <c r="I69" s="91" t="s">
        <v>20</v>
      </c>
      <c r="J69" s="91"/>
      <c r="K69" s="90" t="str">
        <f t="shared" si="1"/>
        <v/>
      </c>
    </row>
    <row r="70" spans="1:11">
      <c r="A70" s="95" t="s">
        <v>257</v>
      </c>
      <c r="B70" s="96">
        <v>6432007</v>
      </c>
      <c r="C70" s="1" t="s">
        <v>4</v>
      </c>
      <c r="D70" s="98">
        <v>71365770</v>
      </c>
      <c r="E70" s="100">
        <v>750000</v>
      </c>
      <c r="G70" s="91" t="s">
        <v>90</v>
      </c>
      <c r="H70" s="92">
        <v>6440005</v>
      </c>
      <c r="I70" s="91" t="s">
        <v>9</v>
      </c>
      <c r="J70" s="91">
        <v>71365548</v>
      </c>
      <c r="K70" s="90" t="str">
        <f t="shared" si="1"/>
        <v>Abt.2</v>
      </c>
    </row>
    <row r="71" spans="1:11">
      <c r="A71" s="95" t="s">
        <v>230</v>
      </c>
      <c r="B71" s="96">
        <v>6631008</v>
      </c>
      <c r="C71" s="1" t="s">
        <v>23</v>
      </c>
      <c r="D71" s="98">
        <v>71365771</v>
      </c>
      <c r="E71" s="100">
        <v>2279610.6915954393</v>
      </c>
      <c r="G71" s="91" t="s">
        <v>384</v>
      </c>
      <c r="H71" s="92">
        <v>6633005</v>
      </c>
      <c r="I71" s="91" t="s">
        <v>13</v>
      </c>
      <c r="J71" s="91"/>
      <c r="K71" s="90" t="str">
        <f t="shared" si="1"/>
        <v/>
      </c>
    </row>
    <row r="72" spans="1:11">
      <c r="A72" s="95" t="s">
        <v>269</v>
      </c>
      <c r="B72" s="96">
        <v>6435008</v>
      </c>
      <c r="C72" s="1" t="s">
        <v>19</v>
      </c>
      <c r="D72" s="98">
        <v>71365772</v>
      </c>
      <c r="E72" s="100">
        <v>750000</v>
      </c>
      <c r="G72" s="91" t="s">
        <v>329</v>
      </c>
      <c r="H72" s="92">
        <v>6534006</v>
      </c>
      <c r="I72" s="91" t="s">
        <v>22</v>
      </c>
      <c r="J72" s="91"/>
      <c r="K72" s="90" t="str">
        <f t="shared" si="1"/>
        <v/>
      </c>
    </row>
    <row r="73" spans="1:11">
      <c r="A73" s="95" t="s">
        <v>126</v>
      </c>
      <c r="B73" s="96">
        <v>6635011</v>
      </c>
      <c r="C73" s="1" t="s">
        <v>15</v>
      </c>
      <c r="D73" s="98">
        <v>71365773</v>
      </c>
      <c r="E73" s="100">
        <v>4068363.2201167657</v>
      </c>
      <c r="G73" s="91" t="s">
        <v>368</v>
      </c>
      <c r="H73" s="92">
        <v>6632005</v>
      </c>
      <c r="I73" s="91" t="s">
        <v>12</v>
      </c>
      <c r="J73" s="91">
        <v>71365549</v>
      </c>
      <c r="K73" s="90" t="str">
        <f t="shared" si="1"/>
        <v>Abt.2</v>
      </c>
    </row>
    <row r="74" spans="1:11">
      <c r="A74" s="95" t="s">
        <v>340</v>
      </c>
      <c r="B74" s="96">
        <v>6535004</v>
      </c>
      <c r="C74" s="1" t="s">
        <v>11</v>
      </c>
      <c r="D74" s="98">
        <v>71365774</v>
      </c>
      <c r="E74" s="100">
        <v>750000</v>
      </c>
      <c r="G74" s="91" t="s">
        <v>24</v>
      </c>
      <c r="H74" s="93">
        <v>6411000</v>
      </c>
      <c r="I74" s="91"/>
      <c r="J74" s="91">
        <v>71365548</v>
      </c>
      <c r="K74" s="90" t="str">
        <f t="shared" si="1"/>
        <v>Abt.2</v>
      </c>
    </row>
    <row r="75" spans="1:11">
      <c r="A75" s="95" t="s">
        <v>164</v>
      </c>
      <c r="B75" s="96">
        <v>6435009</v>
      </c>
      <c r="C75" s="1" t="s">
        <v>19</v>
      </c>
      <c r="D75" s="98">
        <v>71365775</v>
      </c>
      <c r="E75" s="100">
        <v>2954023.2899537333</v>
      </c>
      <c r="G75" s="91" t="s">
        <v>221</v>
      </c>
      <c r="H75" s="92">
        <v>6534007</v>
      </c>
      <c r="I75" s="91" t="s">
        <v>22</v>
      </c>
      <c r="J75" s="91"/>
      <c r="K75" s="90" t="str">
        <f t="shared" si="1"/>
        <v/>
      </c>
    </row>
    <row r="76" spans="1:11">
      <c r="A76" s="95" t="s">
        <v>91</v>
      </c>
      <c r="B76" s="96">
        <v>6440008</v>
      </c>
      <c r="C76" s="1" t="s">
        <v>9</v>
      </c>
      <c r="D76" s="98">
        <v>71365776</v>
      </c>
      <c r="E76" s="100">
        <v>6040073.8863109928</v>
      </c>
      <c r="G76" s="91" t="s">
        <v>42</v>
      </c>
      <c r="H76" s="92">
        <v>6432004</v>
      </c>
      <c r="I76" s="91" t="s">
        <v>4</v>
      </c>
      <c r="J76" s="91">
        <v>71365549</v>
      </c>
      <c r="K76" s="90" t="str">
        <f t="shared" si="1"/>
        <v>Abt.2</v>
      </c>
    </row>
    <row r="77" spans="1:11">
      <c r="A77" s="95" t="s">
        <v>369</v>
      </c>
      <c r="B77" s="96">
        <v>6632006</v>
      </c>
      <c r="C77" s="1" t="s">
        <v>12</v>
      </c>
      <c r="D77" s="98">
        <v>71365777</v>
      </c>
      <c r="E77" s="100">
        <v>750000</v>
      </c>
      <c r="G77" s="91" t="s">
        <v>421</v>
      </c>
      <c r="H77" s="92">
        <v>6635007</v>
      </c>
      <c r="I77" s="91" t="s">
        <v>15</v>
      </c>
      <c r="J77" s="91"/>
      <c r="K77" s="90" t="str">
        <f t="shared" si="1"/>
        <v/>
      </c>
    </row>
    <row r="78" spans="1:11">
      <c r="A78" s="95" t="s">
        <v>49</v>
      </c>
      <c r="B78" s="96">
        <v>6434002</v>
      </c>
      <c r="C78" s="1" t="s">
        <v>18</v>
      </c>
      <c r="D78" s="98">
        <v>71365778</v>
      </c>
      <c r="E78" s="100">
        <v>750000</v>
      </c>
      <c r="G78" s="91" t="s">
        <v>422</v>
      </c>
      <c r="H78" s="92">
        <v>6635008</v>
      </c>
      <c r="I78" s="91" t="s">
        <v>15</v>
      </c>
      <c r="J78" s="91"/>
      <c r="K78" s="90" t="str">
        <f t="shared" si="1"/>
        <v/>
      </c>
    </row>
    <row r="79" spans="1:11">
      <c r="A79" s="95" t="s">
        <v>400</v>
      </c>
      <c r="B79" s="96">
        <v>6634004</v>
      </c>
      <c r="C79" s="1" t="s">
        <v>14</v>
      </c>
      <c r="D79" s="98">
        <v>71365779</v>
      </c>
      <c r="E79" s="100">
        <v>1754038.653856779</v>
      </c>
      <c r="G79" s="91" t="s">
        <v>71</v>
      </c>
      <c r="H79" s="92">
        <v>6438001</v>
      </c>
      <c r="I79" s="91" t="s">
        <v>7</v>
      </c>
      <c r="J79" s="91">
        <v>71365550</v>
      </c>
      <c r="K79" s="90" t="str">
        <f t="shared" si="1"/>
        <v>Abt.2</v>
      </c>
    </row>
    <row r="80" spans="1:11">
      <c r="A80" s="95" t="s">
        <v>118</v>
      </c>
      <c r="B80" s="96">
        <v>6634005</v>
      </c>
      <c r="C80" s="1" t="s">
        <v>14</v>
      </c>
      <c r="D80" s="98">
        <v>71365780</v>
      </c>
      <c r="E80" s="100">
        <v>3778773.0390148745</v>
      </c>
      <c r="G80" s="91" t="s">
        <v>307</v>
      </c>
      <c r="H80" s="92">
        <v>6532005</v>
      </c>
      <c r="I80" s="91" t="s">
        <v>21</v>
      </c>
      <c r="J80" s="91">
        <v>71365549</v>
      </c>
      <c r="K80" s="90" t="str">
        <f t="shared" si="1"/>
        <v>Abt.2</v>
      </c>
    </row>
    <row r="81" spans="1:11">
      <c r="A81" s="95" t="s">
        <v>330</v>
      </c>
      <c r="B81" s="96">
        <v>6534009</v>
      </c>
      <c r="C81" s="1" t="s">
        <v>22</v>
      </c>
      <c r="D81" s="98">
        <v>71365781</v>
      </c>
      <c r="E81" s="100">
        <v>750000</v>
      </c>
      <c r="G81" s="91" t="s">
        <v>97</v>
      </c>
      <c r="H81" s="92">
        <v>6532006</v>
      </c>
      <c r="I81" s="91" t="s">
        <v>21</v>
      </c>
      <c r="J81" s="91"/>
      <c r="K81" s="90" t="str">
        <f t="shared" si="1"/>
        <v/>
      </c>
    </row>
    <row r="82" spans="1:11">
      <c r="A82" s="95" t="s">
        <v>134</v>
      </c>
      <c r="B82" s="96">
        <v>6431007</v>
      </c>
      <c r="C82" s="1" t="s">
        <v>3</v>
      </c>
      <c r="D82" s="98">
        <v>71365782</v>
      </c>
      <c r="E82" s="100">
        <v>2376631.820583791</v>
      </c>
      <c r="G82" s="91" t="s">
        <v>353</v>
      </c>
      <c r="H82" s="92">
        <v>6631003</v>
      </c>
      <c r="I82" s="91" t="s">
        <v>23</v>
      </c>
      <c r="J82" s="91">
        <v>71365550</v>
      </c>
      <c r="K82" s="90" t="str">
        <f t="shared" si="1"/>
        <v>Abt.2</v>
      </c>
    </row>
    <row r="83" spans="1:11">
      <c r="A83" s="95" t="s">
        <v>35</v>
      </c>
      <c r="B83" s="96">
        <v>6631009</v>
      </c>
      <c r="C83" s="1" t="s">
        <v>23</v>
      </c>
      <c r="D83" s="98">
        <v>71365783</v>
      </c>
      <c r="E83" s="100">
        <v>14135234.875405265</v>
      </c>
      <c r="G83" s="91" t="s">
        <v>213</v>
      </c>
      <c r="H83" s="92">
        <v>6533004</v>
      </c>
      <c r="I83" s="91" t="s">
        <v>10</v>
      </c>
      <c r="J83" s="91"/>
      <c r="K83" s="90" t="str">
        <f t="shared" si="1"/>
        <v/>
      </c>
    </row>
    <row r="84" spans="1:11">
      <c r="A84" s="95" t="s">
        <v>236</v>
      </c>
      <c r="B84" s="96">
        <v>6633008</v>
      </c>
      <c r="C84" s="1" t="s">
        <v>13</v>
      </c>
      <c r="D84" s="98">
        <v>71365784</v>
      </c>
      <c r="E84" s="100">
        <v>1475807.3576442807</v>
      </c>
      <c r="G84" s="91" t="s">
        <v>72</v>
      </c>
      <c r="H84" s="92">
        <v>6438002</v>
      </c>
      <c r="I84" s="91" t="s">
        <v>7</v>
      </c>
      <c r="J84" s="91"/>
      <c r="K84" s="90" t="str">
        <f t="shared" si="1"/>
        <v/>
      </c>
    </row>
    <row r="85" spans="1:11">
      <c r="A85" s="95" t="s">
        <v>57</v>
      </c>
      <c r="B85" s="96">
        <v>6435010</v>
      </c>
      <c r="C85" s="1" t="s">
        <v>19</v>
      </c>
      <c r="D85" s="98">
        <v>71365785</v>
      </c>
      <c r="E85" s="100">
        <v>4268204.7646659231</v>
      </c>
      <c r="G85" s="91" t="s">
        <v>308</v>
      </c>
      <c r="H85" s="92">
        <v>6532007</v>
      </c>
      <c r="I85" s="91" t="s">
        <v>21</v>
      </c>
      <c r="J85" s="91">
        <v>71365551</v>
      </c>
      <c r="K85" s="90" t="str">
        <f t="shared" si="1"/>
        <v>Abt.2</v>
      </c>
    </row>
    <row r="86" spans="1:11">
      <c r="A86" s="95" t="s">
        <v>341</v>
      </c>
      <c r="B86" s="96">
        <v>6535005</v>
      </c>
      <c r="C86" s="1" t="s">
        <v>11</v>
      </c>
      <c r="D86" s="98">
        <v>71365786</v>
      </c>
      <c r="E86" s="100">
        <v>750000</v>
      </c>
      <c r="G86" s="91" t="s">
        <v>354</v>
      </c>
      <c r="H86" s="92">
        <v>6631004</v>
      </c>
      <c r="I86" s="91" t="s">
        <v>23</v>
      </c>
      <c r="J86" s="91">
        <v>71365550</v>
      </c>
      <c r="K86" s="90" t="str">
        <f t="shared" si="1"/>
        <v>Abt.2</v>
      </c>
    </row>
    <row r="87" spans="1:11">
      <c r="A87" s="95" t="s">
        <v>151</v>
      </c>
      <c r="B87" s="96">
        <v>6433004</v>
      </c>
      <c r="C87" s="1" t="s">
        <v>17</v>
      </c>
      <c r="D87" s="98">
        <v>71365787</v>
      </c>
      <c r="E87" s="100">
        <v>750000</v>
      </c>
      <c r="G87" s="91" t="s">
        <v>222</v>
      </c>
      <c r="H87" s="92">
        <v>6534008</v>
      </c>
      <c r="I87" s="91" t="s">
        <v>22</v>
      </c>
      <c r="J87" s="91"/>
      <c r="K87" s="90" t="str">
        <f t="shared" si="1"/>
        <v/>
      </c>
    </row>
    <row r="88" spans="1:11">
      <c r="A88" s="95" t="s">
        <v>32</v>
      </c>
      <c r="B88" s="96">
        <v>6531005</v>
      </c>
      <c r="C88" s="1" t="s">
        <v>20</v>
      </c>
      <c r="D88" s="98">
        <v>71365788</v>
      </c>
      <c r="E88" s="100">
        <v>21047037.408858281</v>
      </c>
      <c r="G88" s="91" t="s">
        <v>290</v>
      </c>
      <c r="H88" s="92">
        <v>6440006</v>
      </c>
      <c r="I88" s="91" t="s">
        <v>9</v>
      </c>
      <c r="J88" s="91">
        <v>71365551</v>
      </c>
      <c r="K88" s="90" t="str">
        <f t="shared" si="1"/>
        <v>Abt.2</v>
      </c>
    </row>
    <row r="89" spans="1:11">
      <c r="A89" s="95" t="s">
        <v>103</v>
      </c>
      <c r="B89" s="96">
        <v>6534010</v>
      </c>
      <c r="C89" s="1" t="s">
        <v>22</v>
      </c>
      <c r="D89" s="98">
        <v>71365789</v>
      </c>
      <c r="E89" s="100">
        <v>1700000</v>
      </c>
      <c r="G89" s="91" t="s">
        <v>399</v>
      </c>
      <c r="H89" s="92">
        <v>6634002</v>
      </c>
      <c r="I89" s="91" t="s">
        <v>14</v>
      </c>
      <c r="J89" s="91"/>
      <c r="K89" s="90" t="str">
        <f t="shared" si="1"/>
        <v/>
      </c>
    </row>
    <row r="90" spans="1:11">
      <c r="A90" s="95" t="s">
        <v>264</v>
      </c>
      <c r="B90" s="96">
        <v>6434003</v>
      </c>
      <c r="C90" s="1" t="s">
        <v>18</v>
      </c>
      <c r="D90" s="98">
        <v>71365790</v>
      </c>
      <c r="E90" s="100">
        <v>750000</v>
      </c>
      <c r="G90" s="91" t="s">
        <v>423</v>
      </c>
      <c r="H90" s="92">
        <v>6635009</v>
      </c>
      <c r="I90" s="91" t="s">
        <v>15</v>
      </c>
      <c r="J90" s="91"/>
      <c r="K90" s="90" t="str">
        <f t="shared" si="1"/>
        <v/>
      </c>
    </row>
    <row r="91" spans="1:11">
      <c r="A91" s="95" t="s">
        <v>247</v>
      </c>
      <c r="B91" s="96">
        <v>6431008</v>
      </c>
      <c r="C91" s="1" t="s">
        <v>3</v>
      </c>
      <c r="D91" s="98">
        <v>71365791</v>
      </c>
      <c r="E91" s="100">
        <v>838704.28237610834</v>
      </c>
      <c r="G91" s="91" t="s">
        <v>181</v>
      </c>
      <c r="H91" s="92">
        <v>6438003</v>
      </c>
      <c r="I91" s="91" t="s">
        <v>7</v>
      </c>
      <c r="J91" s="91">
        <v>71365552</v>
      </c>
      <c r="K91" s="90" t="str">
        <f t="shared" si="1"/>
        <v>Abt.2</v>
      </c>
    </row>
    <row r="92" spans="1:11">
      <c r="A92" s="95" t="s">
        <v>265</v>
      </c>
      <c r="B92" s="96">
        <v>6434004</v>
      </c>
      <c r="C92" s="1" t="s">
        <v>18</v>
      </c>
      <c r="D92" s="98">
        <v>71365792</v>
      </c>
      <c r="E92" s="100">
        <v>847036.85945400246</v>
      </c>
      <c r="G92" s="91" t="s">
        <v>355</v>
      </c>
      <c r="H92" s="92">
        <v>6631005</v>
      </c>
      <c r="I92" s="91" t="s">
        <v>23</v>
      </c>
      <c r="J92" s="91">
        <v>71365551</v>
      </c>
      <c r="K92" s="90" t="str">
        <f t="shared" si="1"/>
        <v>Abt.2</v>
      </c>
    </row>
    <row r="93" spans="1:11">
      <c r="A93" s="95" t="s">
        <v>342</v>
      </c>
      <c r="B93" s="96">
        <v>6535006</v>
      </c>
      <c r="C93" s="1" t="s">
        <v>11</v>
      </c>
      <c r="D93" s="98">
        <v>71365793</v>
      </c>
      <c r="E93" s="100">
        <v>750000</v>
      </c>
      <c r="G93" s="91" t="s">
        <v>207</v>
      </c>
      <c r="H93" s="92">
        <v>6532008</v>
      </c>
      <c r="I93" s="91" t="s">
        <v>21</v>
      </c>
      <c r="J93" s="91"/>
      <c r="K93" s="90" t="str">
        <f t="shared" si="1"/>
        <v/>
      </c>
    </row>
    <row r="94" spans="1:11">
      <c r="A94" s="95" t="s">
        <v>343</v>
      </c>
      <c r="B94" s="96">
        <v>6535007</v>
      </c>
      <c r="C94" s="1" t="s">
        <v>11</v>
      </c>
      <c r="D94" s="98">
        <v>71365794</v>
      </c>
      <c r="E94" s="100">
        <v>958811.48260903731</v>
      </c>
      <c r="G94" s="91" t="s">
        <v>229</v>
      </c>
      <c r="H94" s="92">
        <v>6631006</v>
      </c>
      <c r="I94" s="91" t="s">
        <v>23</v>
      </c>
      <c r="J94" s="91">
        <v>71365552</v>
      </c>
      <c r="K94" s="90" t="str">
        <f t="shared" si="1"/>
        <v>Abt.2</v>
      </c>
    </row>
    <row r="95" spans="1:11">
      <c r="A95" s="95" t="s">
        <v>387</v>
      </c>
      <c r="B95" s="96">
        <v>6633010</v>
      </c>
      <c r="C95" s="1" t="s">
        <v>13</v>
      </c>
      <c r="D95" s="98">
        <v>71365795</v>
      </c>
      <c r="E95" s="100">
        <v>1383406.5608008506</v>
      </c>
      <c r="G95" s="91" t="s">
        <v>246</v>
      </c>
      <c r="H95" s="92">
        <v>6431006</v>
      </c>
      <c r="I95" s="91" t="s">
        <v>3</v>
      </c>
      <c r="J95" s="91"/>
      <c r="K95" s="90" t="str">
        <f t="shared" si="1"/>
        <v/>
      </c>
    </row>
    <row r="96" spans="1:11">
      <c r="A96" s="95" t="s">
        <v>309</v>
      </c>
      <c r="B96" s="96">
        <v>6532010</v>
      </c>
      <c r="C96" s="1" t="s">
        <v>21</v>
      </c>
      <c r="D96" s="98">
        <v>71365796</v>
      </c>
      <c r="E96" s="100">
        <v>1376691.3922764298</v>
      </c>
      <c r="G96" s="91" t="s">
        <v>356</v>
      </c>
      <c r="H96" s="92">
        <v>6631007</v>
      </c>
      <c r="I96" s="91" t="s">
        <v>23</v>
      </c>
      <c r="J96" s="91"/>
      <c r="K96" s="90" t="str">
        <f t="shared" si="1"/>
        <v/>
      </c>
    </row>
    <row r="97" spans="1:11">
      <c r="A97" s="95" t="s">
        <v>43</v>
      </c>
      <c r="B97" s="96">
        <v>6432008</v>
      </c>
      <c r="C97" s="1" t="s">
        <v>4</v>
      </c>
      <c r="D97" s="98">
        <v>71365797</v>
      </c>
      <c r="E97" s="100">
        <v>5893419.7502660556</v>
      </c>
      <c r="G97" s="91" t="s">
        <v>319</v>
      </c>
      <c r="H97" s="92">
        <v>6533005</v>
      </c>
      <c r="I97" s="91" t="s">
        <v>10</v>
      </c>
      <c r="J97" s="91">
        <v>71365553</v>
      </c>
      <c r="K97" s="90" t="str">
        <f t="shared" si="1"/>
        <v>Abt.2</v>
      </c>
    </row>
    <row r="98" spans="1:11">
      <c r="A98" s="95" t="s">
        <v>258</v>
      </c>
      <c r="B98" s="96">
        <v>6432009</v>
      </c>
      <c r="C98" s="1" t="s">
        <v>4</v>
      </c>
      <c r="D98" s="98">
        <v>71365798</v>
      </c>
      <c r="E98" s="100">
        <v>750000</v>
      </c>
      <c r="G98" s="91" t="s">
        <v>82</v>
      </c>
      <c r="H98" s="92">
        <v>6439003</v>
      </c>
      <c r="I98" s="91" t="s">
        <v>8</v>
      </c>
      <c r="J98" s="91">
        <v>71365552</v>
      </c>
      <c r="K98" s="90" t="str">
        <f t="shared" si="1"/>
        <v>Abt.2</v>
      </c>
    </row>
    <row r="99" spans="1:11">
      <c r="A99" s="95" t="s">
        <v>231</v>
      </c>
      <c r="B99" s="96">
        <v>6631011</v>
      </c>
      <c r="C99" s="1" t="s">
        <v>23</v>
      </c>
      <c r="D99" s="98">
        <v>71365799</v>
      </c>
      <c r="E99" s="100">
        <v>2025679.4973851249</v>
      </c>
      <c r="G99" s="91" t="s">
        <v>214</v>
      </c>
      <c r="H99" s="92">
        <v>6533006</v>
      </c>
      <c r="I99" s="91" t="s">
        <v>10</v>
      </c>
      <c r="J99" s="91"/>
      <c r="K99" s="90" t="str">
        <f t="shared" si="1"/>
        <v/>
      </c>
    </row>
    <row r="100" spans="1:11">
      <c r="A100" s="95" t="s">
        <v>47</v>
      </c>
      <c r="B100" s="96">
        <v>6433006</v>
      </c>
      <c r="C100" s="1" t="s">
        <v>17</v>
      </c>
      <c r="D100" s="98">
        <v>71365800</v>
      </c>
      <c r="E100" s="100">
        <v>4317107.0148459403</v>
      </c>
      <c r="G100" s="91" t="s">
        <v>256</v>
      </c>
      <c r="H100" s="92">
        <v>6432005</v>
      </c>
      <c r="I100" s="91" t="s">
        <v>4</v>
      </c>
      <c r="J100" s="91">
        <v>71365553</v>
      </c>
      <c r="K100" s="90" t="str">
        <f t="shared" si="1"/>
        <v>Abt.2</v>
      </c>
    </row>
    <row r="101" spans="1:11">
      <c r="A101" s="95" t="s">
        <v>249</v>
      </c>
      <c r="B101" s="96">
        <v>6431010</v>
      </c>
      <c r="C101" s="1" t="s">
        <v>3</v>
      </c>
      <c r="D101" s="98">
        <v>71365801</v>
      </c>
      <c r="E101" s="100">
        <v>750000</v>
      </c>
      <c r="G101" s="91" t="s">
        <v>173</v>
      </c>
      <c r="H101" s="92">
        <v>6436002</v>
      </c>
      <c r="I101" s="91" t="s">
        <v>5</v>
      </c>
      <c r="J101" s="91"/>
      <c r="K101" s="90" t="str">
        <f t="shared" si="1"/>
        <v/>
      </c>
    </row>
    <row r="102" spans="1:11">
      <c r="A102" s="95" t="s">
        <v>44</v>
      </c>
      <c r="B102" s="96">
        <v>6432010</v>
      </c>
      <c r="C102" s="1" t="s">
        <v>4</v>
      </c>
      <c r="D102" s="98">
        <v>71365802</v>
      </c>
      <c r="E102" s="100">
        <v>4685737.8084025718</v>
      </c>
      <c r="G102" s="91" t="s">
        <v>69</v>
      </c>
      <c r="H102" s="92">
        <v>6437006</v>
      </c>
      <c r="I102" s="91" t="s">
        <v>6</v>
      </c>
      <c r="J102" s="91"/>
      <c r="K102" s="90" t="str">
        <f t="shared" si="1"/>
        <v/>
      </c>
    </row>
    <row r="103" spans="1:11">
      <c r="A103" s="95" t="s">
        <v>141</v>
      </c>
      <c r="B103" s="96">
        <v>6432011</v>
      </c>
      <c r="C103" s="1" t="s">
        <v>4</v>
      </c>
      <c r="D103" s="98">
        <v>71365803</v>
      </c>
      <c r="E103" s="100">
        <v>750000</v>
      </c>
      <c r="G103" s="91" t="s">
        <v>163</v>
      </c>
      <c r="H103" s="92">
        <v>6435007</v>
      </c>
      <c r="I103" s="91" t="s">
        <v>19</v>
      </c>
      <c r="J103" s="91">
        <v>71365554</v>
      </c>
      <c r="K103" s="90" t="str">
        <f t="shared" si="1"/>
        <v>Abt.2</v>
      </c>
    </row>
    <row r="104" spans="1:11">
      <c r="A104" s="95" t="s">
        <v>93</v>
      </c>
      <c r="B104" s="96">
        <v>6531006</v>
      </c>
      <c r="C104" s="1" t="s">
        <v>20</v>
      </c>
      <c r="D104" s="98">
        <v>71365804</v>
      </c>
      <c r="E104" s="100">
        <v>3372203.2971117701</v>
      </c>
      <c r="G104" s="91" t="s">
        <v>140</v>
      </c>
      <c r="H104" s="92">
        <v>6432006</v>
      </c>
      <c r="I104" s="91" t="s">
        <v>4</v>
      </c>
      <c r="J104" s="91">
        <v>71365553</v>
      </c>
      <c r="K104" s="90" t="str">
        <f t="shared" si="1"/>
        <v>Abt.2</v>
      </c>
    </row>
    <row r="105" spans="1:11">
      <c r="A105" s="95" t="s">
        <v>165</v>
      </c>
      <c r="B105" s="96">
        <v>6435012</v>
      </c>
      <c r="C105" s="1" t="s">
        <v>19</v>
      </c>
      <c r="D105" s="98">
        <v>71365805</v>
      </c>
      <c r="E105" s="100">
        <v>2036672.0294937312</v>
      </c>
      <c r="G105" s="91" t="s">
        <v>62</v>
      </c>
      <c r="H105" s="92">
        <v>6436003</v>
      </c>
      <c r="I105" s="91" t="s">
        <v>5</v>
      </c>
      <c r="J105" s="91"/>
      <c r="K105" s="90" t="str">
        <f t="shared" si="1"/>
        <v/>
      </c>
    </row>
    <row r="106" spans="1:11">
      <c r="A106" s="95" t="s">
        <v>243</v>
      </c>
      <c r="B106" s="96">
        <v>6634007</v>
      </c>
      <c r="C106" s="1" t="s">
        <v>14</v>
      </c>
      <c r="D106" s="98">
        <v>71365806</v>
      </c>
      <c r="E106" s="100">
        <v>2350394.7256874475</v>
      </c>
      <c r="G106" s="91" t="s">
        <v>208</v>
      </c>
      <c r="H106" s="92">
        <v>6532009</v>
      </c>
      <c r="I106" s="91" t="s">
        <v>21</v>
      </c>
      <c r="J106" s="91">
        <v>71365554</v>
      </c>
      <c r="K106" s="90" t="str">
        <f t="shared" si="1"/>
        <v>Abt.2</v>
      </c>
    </row>
    <row r="107" spans="1:11">
      <c r="A107" s="95" t="s">
        <v>402</v>
      </c>
      <c r="B107" s="96">
        <v>6634008</v>
      </c>
      <c r="C107" s="1" t="s">
        <v>14</v>
      </c>
      <c r="D107" s="98">
        <v>71365807</v>
      </c>
      <c r="E107" s="100">
        <v>750000</v>
      </c>
      <c r="G107" s="91" t="s">
        <v>128</v>
      </c>
      <c r="H107" s="92">
        <v>6636003</v>
      </c>
      <c r="I107" s="91" t="s">
        <v>16</v>
      </c>
      <c r="J107" s="91"/>
      <c r="K107" s="90" t="str">
        <f t="shared" si="1"/>
        <v/>
      </c>
    </row>
    <row r="108" spans="1:11">
      <c r="A108" s="95" t="s">
        <v>388</v>
      </c>
      <c r="B108" s="96">
        <v>6633011</v>
      </c>
      <c r="C108" s="1" t="s">
        <v>13</v>
      </c>
      <c r="D108" s="98">
        <v>71365808</v>
      </c>
      <c r="E108" s="100">
        <v>1002970.6334888685</v>
      </c>
      <c r="G108" s="91" t="s">
        <v>386</v>
      </c>
      <c r="H108" s="92">
        <v>6633007</v>
      </c>
      <c r="I108" s="91" t="s">
        <v>13</v>
      </c>
      <c r="J108" s="91"/>
      <c r="K108" s="90" t="str">
        <f t="shared" si="1"/>
        <v/>
      </c>
    </row>
    <row r="109" spans="1:11">
      <c r="A109" s="95" t="s">
        <v>215</v>
      </c>
      <c r="B109" s="96">
        <v>6533007</v>
      </c>
      <c r="C109" s="1" t="s">
        <v>10</v>
      </c>
      <c r="D109" s="98">
        <v>71365809</v>
      </c>
      <c r="E109" s="100">
        <v>3098765.7660095659</v>
      </c>
      <c r="G109" s="91" t="s">
        <v>339</v>
      </c>
      <c r="H109" s="92">
        <v>6535003</v>
      </c>
      <c r="I109" s="91" t="s">
        <v>11</v>
      </c>
      <c r="J109" s="91">
        <v>71365555</v>
      </c>
      <c r="K109" s="90" t="str">
        <f t="shared" si="1"/>
        <v>Abt.2</v>
      </c>
    </row>
    <row r="110" spans="1:11">
      <c r="A110" s="95" t="s">
        <v>98</v>
      </c>
      <c r="B110" s="96">
        <v>6532011</v>
      </c>
      <c r="C110" s="1" t="s">
        <v>21</v>
      </c>
      <c r="D110" s="98">
        <v>71365810</v>
      </c>
      <c r="E110" s="100">
        <v>3722580.7582342019</v>
      </c>
      <c r="G110" s="91" t="s">
        <v>242</v>
      </c>
      <c r="H110" s="92">
        <v>6634003</v>
      </c>
      <c r="I110" s="91" t="s">
        <v>14</v>
      </c>
      <c r="J110" s="91">
        <v>71365554</v>
      </c>
      <c r="K110" s="90" t="str">
        <f t="shared" si="1"/>
        <v>Abt.2</v>
      </c>
    </row>
    <row r="111" spans="1:11">
      <c r="A111" s="95" t="s">
        <v>182</v>
      </c>
      <c r="B111" s="96">
        <v>6438004</v>
      </c>
      <c r="C111" s="1" t="s">
        <v>7</v>
      </c>
      <c r="D111" s="98">
        <v>71365811</v>
      </c>
      <c r="E111" s="100">
        <v>3042988.5551347849</v>
      </c>
      <c r="G111" s="91" t="s">
        <v>302</v>
      </c>
      <c r="H111" s="92">
        <v>6531004</v>
      </c>
      <c r="I111" s="91" t="s">
        <v>20</v>
      </c>
      <c r="J111" s="91"/>
      <c r="K111" s="90" t="str">
        <f t="shared" si="1"/>
        <v/>
      </c>
    </row>
    <row r="112" spans="1:11">
      <c r="A112" s="95" t="s">
        <v>272</v>
      </c>
      <c r="B112" s="96">
        <v>6435015</v>
      </c>
      <c r="C112" s="1" t="s">
        <v>19</v>
      </c>
      <c r="D112" s="98">
        <v>71365812</v>
      </c>
      <c r="E112" s="100">
        <v>1173268.1646895807</v>
      </c>
      <c r="G112" s="91" t="s">
        <v>257</v>
      </c>
      <c r="H112" s="92">
        <v>6432007</v>
      </c>
      <c r="I112" s="91" t="s">
        <v>4</v>
      </c>
      <c r="J112" s="91">
        <v>71365555</v>
      </c>
      <c r="K112" s="90" t="str">
        <f t="shared" si="1"/>
        <v>Abt.2</v>
      </c>
    </row>
    <row r="113" spans="1:11">
      <c r="A113" s="95" t="s">
        <v>427</v>
      </c>
      <c r="B113" s="96">
        <v>6635014</v>
      </c>
      <c r="C113" s="1" t="s">
        <v>15</v>
      </c>
      <c r="D113" s="98">
        <v>71365813</v>
      </c>
      <c r="E113" s="100">
        <v>750000</v>
      </c>
      <c r="G113" s="91" t="s">
        <v>230</v>
      </c>
      <c r="H113" s="92">
        <v>6631008</v>
      </c>
      <c r="I113" s="91" t="s">
        <v>23</v>
      </c>
      <c r="J113" s="91"/>
      <c r="K113" s="90" t="str">
        <f t="shared" si="1"/>
        <v/>
      </c>
    </row>
    <row r="114" spans="1:11">
      <c r="A114" s="95" t="s">
        <v>370</v>
      </c>
      <c r="B114" s="96">
        <v>6632007</v>
      </c>
      <c r="C114" s="1" t="s">
        <v>12</v>
      </c>
      <c r="D114" s="98">
        <v>71365814</v>
      </c>
      <c r="E114" s="100">
        <v>750000</v>
      </c>
      <c r="G114" s="91" t="s">
        <v>269</v>
      </c>
      <c r="H114" s="92">
        <v>6435008</v>
      </c>
      <c r="I114" s="91" t="s">
        <v>19</v>
      </c>
      <c r="J114" s="91"/>
      <c r="K114" s="90" t="str">
        <f t="shared" si="1"/>
        <v/>
      </c>
    </row>
    <row r="115" spans="1:11">
      <c r="A115" s="95" t="s">
        <v>38</v>
      </c>
      <c r="B115" s="96">
        <v>6431011</v>
      </c>
      <c r="C115" s="1" t="s">
        <v>3</v>
      </c>
      <c r="D115" s="98">
        <v>71365815</v>
      </c>
      <c r="E115" s="100">
        <v>4548634.177563143</v>
      </c>
      <c r="G115" s="91" t="s">
        <v>63</v>
      </c>
      <c r="H115" s="92">
        <v>6436004</v>
      </c>
      <c r="I115" s="91" t="s">
        <v>5</v>
      </c>
      <c r="J115" s="91">
        <v>71365556</v>
      </c>
      <c r="K115" s="90" t="str">
        <f t="shared" si="1"/>
        <v>Abt.2</v>
      </c>
    </row>
    <row r="116" spans="1:11">
      <c r="A116" s="95" t="s">
        <v>344</v>
      </c>
      <c r="B116" s="96">
        <v>6535008</v>
      </c>
      <c r="C116" s="1" t="s">
        <v>11</v>
      </c>
      <c r="D116" s="98">
        <v>71365816</v>
      </c>
      <c r="E116" s="100">
        <v>952189.85096481733</v>
      </c>
      <c r="G116" s="91" t="s">
        <v>189</v>
      </c>
      <c r="H116" s="92">
        <v>6440007</v>
      </c>
      <c r="I116" s="91" t="s">
        <v>9</v>
      </c>
      <c r="J116" s="91">
        <v>71365555</v>
      </c>
      <c r="K116" s="90" t="str">
        <f t="shared" si="1"/>
        <v>Abt.2</v>
      </c>
    </row>
    <row r="117" spans="1:11">
      <c r="A117" s="95" t="s">
        <v>303</v>
      </c>
      <c r="B117" s="96">
        <v>6531007</v>
      </c>
      <c r="C117" s="1" t="s">
        <v>20</v>
      </c>
      <c r="D117" s="98">
        <v>71365817</v>
      </c>
      <c r="E117" s="100">
        <v>750000</v>
      </c>
      <c r="G117" s="91" t="s">
        <v>280</v>
      </c>
      <c r="H117" s="92">
        <v>6437007</v>
      </c>
      <c r="I117" s="91" t="s">
        <v>6</v>
      </c>
      <c r="J117" s="91"/>
      <c r="K117" s="90" t="str">
        <f t="shared" si="1"/>
        <v/>
      </c>
    </row>
    <row r="118" spans="1:11">
      <c r="A118" s="95" t="s">
        <v>358</v>
      </c>
      <c r="B118" s="96">
        <v>6631012</v>
      </c>
      <c r="C118" s="1" t="s">
        <v>23</v>
      </c>
      <c r="D118" s="98">
        <v>71365818</v>
      </c>
      <c r="E118" s="100">
        <v>1061322.0572541775</v>
      </c>
      <c r="G118" s="91" t="s">
        <v>424</v>
      </c>
      <c r="H118" s="92">
        <v>6635010</v>
      </c>
      <c r="I118" s="91" t="s">
        <v>15</v>
      </c>
      <c r="J118" s="91">
        <v>71365556</v>
      </c>
      <c r="K118" s="90" t="str">
        <f t="shared" si="1"/>
        <v>Abt.2</v>
      </c>
    </row>
    <row r="119" spans="1:11">
      <c r="A119" s="95" t="s">
        <v>65</v>
      </c>
      <c r="B119" s="96">
        <v>6436006</v>
      </c>
      <c r="C119" s="1" t="s">
        <v>5</v>
      </c>
      <c r="D119" s="98">
        <v>71365819</v>
      </c>
      <c r="E119" s="100" t="s">
        <v>554</v>
      </c>
      <c r="G119" s="91" t="s">
        <v>126</v>
      </c>
      <c r="H119" s="92">
        <v>6635011</v>
      </c>
      <c r="I119" s="91" t="s">
        <v>15</v>
      </c>
      <c r="J119" s="91"/>
      <c r="K119" s="90" t="str">
        <f t="shared" si="1"/>
        <v/>
      </c>
    </row>
    <row r="120" spans="1:11">
      <c r="A120" s="95" t="s">
        <v>178</v>
      </c>
      <c r="B120" s="96">
        <v>6437009</v>
      </c>
      <c r="C120" s="1" t="s">
        <v>6</v>
      </c>
      <c r="D120" s="98">
        <v>71365820</v>
      </c>
      <c r="E120" s="100">
        <v>2404312.8910682355</v>
      </c>
      <c r="G120" s="91" t="s">
        <v>25</v>
      </c>
      <c r="H120" s="92">
        <v>6412000</v>
      </c>
      <c r="I120" s="91"/>
      <c r="J120" s="91"/>
      <c r="K120" s="90" t="str">
        <f t="shared" si="1"/>
        <v/>
      </c>
    </row>
    <row r="121" spans="1:11">
      <c r="A121" s="95" t="s">
        <v>114</v>
      </c>
      <c r="B121" s="96">
        <v>6633013</v>
      </c>
      <c r="C121" s="1" t="s">
        <v>13</v>
      </c>
      <c r="D121" s="98">
        <v>71365821</v>
      </c>
      <c r="E121" s="100">
        <v>3995591.5273204888</v>
      </c>
      <c r="G121" s="91" t="s">
        <v>340</v>
      </c>
      <c r="H121" s="92">
        <v>6535004</v>
      </c>
      <c r="I121" s="91" t="s">
        <v>11</v>
      </c>
      <c r="J121" s="91">
        <v>71365557</v>
      </c>
      <c r="K121" s="90" t="str">
        <f t="shared" si="1"/>
        <v>Abt.2</v>
      </c>
    </row>
    <row r="122" spans="1:11">
      <c r="A122" s="95" t="s">
        <v>310</v>
      </c>
      <c r="B122" s="96">
        <v>6532013</v>
      </c>
      <c r="C122" s="1" t="s">
        <v>21</v>
      </c>
      <c r="D122" s="98">
        <v>71365822</v>
      </c>
      <c r="E122" s="100">
        <v>939461.04051748244</v>
      </c>
      <c r="G122" s="91" t="s">
        <v>164</v>
      </c>
      <c r="H122" s="92">
        <v>6435009</v>
      </c>
      <c r="I122" s="91" t="s">
        <v>19</v>
      </c>
      <c r="J122" s="91">
        <v>71365556</v>
      </c>
      <c r="K122" s="90" t="str">
        <f t="shared" si="1"/>
        <v>Abt.2</v>
      </c>
    </row>
    <row r="123" spans="1:11">
      <c r="A123" s="95" t="s">
        <v>372</v>
      </c>
      <c r="B123" s="96">
        <v>6632010</v>
      </c>
      <c r="C123" s="1" t="s">
        <v>12</v>
      </c>
      <c r="D123" s="98">
        <v>71365823</v>
      </c>
      <c r="E123" s="100">
        <v>750000</v>
      </c>
      <c r="G123" s="91" t="s">
        <v>91</v>
      </c>
      <c r="H123" s="92">
        <v>6440008</v>
      </c>
      <c r="I123" s="91" t="s">
        <v>9</v>
      </c>
      <c r="J123" s="91"/>
      <c r="K123" s="90" t="str">
        <f t="shared" si="1"/>
        <v/>
      </c>
    </row>
    <row r="124" spans="1:11">
      <c r="A124" s="95" t="s">
        <v>119</v>
      </c>
      <c r="B124" s="96">
        <v>6634009</v>
      </c>
      <c r="C124" s="1" t="s">
        <v>14</v>
      </c>
      <c r="D124" s="98">
        <v>71365824</v>
      </c>
      <c r="E124" s="100">
        <v>3570045.4908466339</v>
      </c>
      <c r="G124" s="91" t="s">
        <v>369</v>
      </c>
      <c r="H124" s="92">
        <v>6632006</v>
      </c>
      <c r="I124" s="91" t="s">
        <v>12</v>
      </c>
      <c r="J124" s="91">
        <v>71365557</v>
      </c>
      <c r="K124" s="90" t="str">
        <f t="shared" si="1"/>
        <v>Abt.2</v>
      </c>
    </row>
    <row r="125" spans="1:11">
      <c r="A125" s="95" t="s">
        <v>225</v>
      </c>
      <c r="B125" s="96">
        <v>6535009</v>
      </c>
      <c r="C125" s="1" t="s">
        <v>11</v>
      </c>
      <c r="D125" s="98">
        <v>71365825</v>
      </c>
      <c r="E125" s="100">
        <v>1463072.7011419327</v>
      </c>
      <c r="G125" s="91" t="s">
        <v>49</v>
      </c>
      <c r="H125" s="92">
        <v>6434002</v>
      </c>
      <c r="I125" s="91" t="s">
        <v>18</v>
      </c>
      <c r="J125" s="91"/>
      <c r="K125" s="90" t="str">
        <f t="shared" si="1"/>
        <v/>
      </c>
    </row>
    <row r="126" spans="1:11">
      <c r="A126" s="95" t="s">
        <v>360</v>
      </c>
      <c r="B126" s="96">
        <v>6631014</v>
      </c>
      <c r="C126" s="1" t="s">
        <v>23</v>
      </c>
      <c r="D126" s="98">
        <v>71365826</v>
      </c>
      <c r="E126" s="100">
        <v>697504</v>
      </c>
      <c r="G126" s="91" t="s">
        <v>400</v>
      </c>
      <c r="H126" s="92">
        <v>6634004</v>
      </c>
      <c r="I126" s="91" t="s">
        <v>14</v>
      </c>
      <c r="J126" s="91"/>
      <c r="K126" s="90" t="str">
        <f t="shared" si="1"/>
        <v/>
      </c>
    </row>
    <row r="127" spans="1:11">
      <c r="A127" s="95" t="s">
        <v>108</v>
      </c>
      <c r="B127" s="96">
        <v>6631015</v>
      </c>
      <c r="C127" s="1" t="s">
        <v>23</v>
      </c>
      <c r="D127" s="98">
        <v>71365827</v>
      </c>
      <c r="E127" s="100">
        <v>3532186.4385853326</v>
      </c>
      <c r="G127" s="91" t="s">
        <v>118</v>
      </c>
      <c r="H127" s="92">
        <v>6634005</v>
      </c>
      <c r="I127" s="91" t="s">
        <v>14</v>
      </c>
      <c r="J127" s="91">
        <v>71365558</v>
      </c>
      <c r="K127" s="90" t="str">
        <f t="shared" si="1"/>
        <v>Abt.2</v>
      </c>
    </row>
    <row r="128" spans="1:11">
      <c r="A128" s="95" t="s">
        <v>216</v>
      </c>
      <c r="B128" s="96">
        <v>6533008</v>
      </c>
      <c r="C128" s="1" t="s">
        <v>10</v>
      </c>
      <c r="D128" s="98">
        <v>71365828</v>
      </c>
      <c r="E128" s="100">
        <v>2265697.08066556</v>
      </c>
      <c r="G128" s="91" t="s">
        <v>330</v>
      </c>
      <c r="H128" s="92">
        <v>6534009</v>
      </c>
      <c r="I128" s="91" t="s">
        <v>22</v>
      </c>
      <c r="J128" s="91">
        <v>71365557</v>
      </c>
      <c r="K128" s="90" t="str">
        <f t="shared" si="1"/>
        <v>Abt.2</v>
      </c>
    </row>
    <row r="129" spans="1:11">
      <c r="A129" s="95" t="s">
        <v>209</v>
      </c>
      <c r="B129" s="96">
        <v>6532014</v>
      </c>
      <c r="C129" s="1" t="s">
        <v>21</v>
      </c>
      <c r="D129" s="98">
        <v>71365829</v>
      </c>
      <c r="E129" s="100">
        <v>2227487.265103505</v>
      </c>
      <c r="G129" s="91" t="s">
        <v>134</v>
      </c>
      <c r="H129" s="92">
        <v>6431007</v>
      </c>
      <c r="I129" s="91" t="s">
        <v>3</v>
      </c>
      <c r="J129" s="91"/>
      <c r="K129" s="90" t="str">
        <f t="shared" si="1"/>
        <v/>
      </c>
    </row>
    <row r="130" spans="1:11">
      <c r="A130" s="95" t="s">
        <v>390</v>
      </c>
      <c r="B130" s="96">
        <v>6633014</v>
      </c>
      <c r="C130" s="1" t="s">
        <v>13</v>
      </c>
      <c r="D130" s="98">
        <v>71365830</v>
      </c>
      <c r="E130" s="100">
        <v>1320343.2166954225</v>
      </c>
      <c r="G130" s="91" t="s">
        <v>35</v>
      </c>
      <c r="H130" s="92">
        <v>6631009</v>
      </c>
      <c r="I130" s="91" t="s">
        <v>23</v>
      </c>
      <c r="J130" s="91">
        <v>71365558</v>
      </c>
      <c r="K130" s="90" t="str">
        <f t="shared" si="1"/>
        <v>Abt.2</v>
      </c>
    </row>
    <row r="131" spans="1:11">
      <c r="A131" s="95" t="s">
        <v>273</v>
      </c>
      <c r="B131" s="96">
        <v>6435016</v>
      </c>
      <c r="C131" s="1" t="s">
        <v>19</v>
      </c>
      <c r="D131" s="98">
        <v>71365831</v>
      </c>
      <c r="E131" s="100">
        <v>750000</v>
      </c>
      <c r="G131" s="91" t="s">
        <v>236</v>
      </c>
      <c r="H131" s="92">
        <v>6633008</v>
      </c>
      <c r="I131" s="91" t="s">
        <v>13</v>
      </c>
      <c r="J131" s="91"/>
      <c r="K131" s="90" t="str">
        <f t="shared" ref="K131:K194" si="2">IF(J131&gt;0,"Abt.2","")</f>
        <v/>
      </c>
    </row>
    <row r="132" spans="1:11">
      <c r="A132" s="95" t="s">
        <v>361</v>
      </c>
      <c r="B132" s="96">
        <v>6631016</v>
      </c>
      <c r="C132" s="1" t="s">
        <v>23</v>
      </c>
      <c r="D132" s="98">
        <v>71365832</v>
      </c>
      <c r="E132" s="100">
        <v>1407788.5075732104</v>
      </c>
      <c r="G132" s="91" t="s">
        <v>237</v>
      </c>
      <c r="H132" s="92">
        <v>6633009</v>
      </c>
      <c r="I132" s="91" t="s">
        <v>13</v>
      </c>
      <c r="J132" s="91"/>
      <c r="K132" s="90" t="str">
        <f t="shared" si="2"/>
        <v/>
      </c>
    </row>
    <row r="133" spans="1:11">
      <c r="A133" s="95" t="s">
        <v>28</v>
      </c>
      <c r="B133" s="97">
        <v>6611000</v>
      </c>
      <c r="C133" s="1" t="s">
        <v>453</v>
      </c>
      <c r="D133" s="98">
        <v>71365833</v>
      </c>
      <c r="E133" s="100">
        <v>23863932</v>
      </c>
      <c r="G133" s="91" t="s">
        <v>190</v>
      </c>
      <c r="H133" s="92">
        <v>6440009</v>
      </c>
      <c r="I133" s="91" t="s">
        <v>9</v>
      </c>
      <c r="J133" s="91">
        <v>71365559</v>
      </c>
      <c r="K133" s="90" t="str">
        <f t="shared" si="2"/>
        <v>Abt.2</v>
      </c>
    </row>
    <row r="134" spans="1:11">
      <c r="A134" s="95" t="s">
        <v>238</v>
      </c>
      <c r="B134" s="96">
        <v>6633015</v>
      </c>
      <c r="C134" s="1" t="s">
        <v>13</v>
      </c>
      <c r="D134" s="98">
        <v>71365834</v>
      </c>
      <c r="E134" s="100">
        <v>2376444.7468233891</v>
      </c>
      <c r="G134" s="91" t="s">
        <v>83</v>
      </c>
      <c r="H134" s="92">
        <v>6439004</v>
      </c>
      <c r="I134" s="91" t="s">
        <v>8</v>
      </c>
      <c r="J134" s="91">
        <v>71365558</v>
      </c>
      <c r="K134" s="90" t="str">
        <f t="shared" si="2"/>
        <v>Abt.2</v>
      </c>
    </row>
    <row r="135" spans="1:11">
      <c r="A135" s="95" t="s">
        <v>153</v>
      </c>
      <c r="B135" s="96">
        <v>6433007</v>
      </c>
      <c r="C135" s="1" t="s">
        <v>17</v>
      </c>
      <c r="D135" s="98">
        <v>71365835</v>
      </c>
      <c r="E135" s="100">
        <v>750000</v>
      </c>
      <c r="G135" s="91" t="s">
        <v>57</v>
      </c>
      <c r="H135" s="92">
        <v>6435010</v>
      </c>
      <c r="I135" s="91" t="s">
        <v>19</v>
      </c>
      <c r="J135" s="91"/>
      <c r="K135" s="90" t="str">
        <f t="shared" si="2"/>
        <v/>
      </c>
    </row>
    <row r="136" spans="1:11">
      <c r="A136" s="95" t="s">
        <v>285</v>
      </c>
      <c r="B136" s="96">
        <v>6439009</v>
      </c>
      <c r="C136" s="1" t="s">
        <v>8</v>
      </c>
      <c r="D136" s="98">
        <v>71365836</v>
      </c>
      <c r="E136" s="100">
        <v>750000</v>
      </c>
      <c r="G136" s="91" t="s">
        <v>341</v>
      </c>
      <c r="H136" s="92">
        <v>6535005</v>
      </c>
      <c r="I136" s="91" t="s">
        <v>11</v>
      </c>
      <c r="J136" s="91">
        <v>71365559</v>
      </c>
      <c r="K136" s="90" t="str">
        <f t="shared" si="2"/>
        <v>Abt.2</v>
      </c>
    </row>
    <row r="137" spans="1:11">
      <c r="A137" s="95" t="s">
        <v>373</v>
      </c>
      <c r="B137" s="96">
        <v>6632011</v>
      </c>
      <c r="C137" s="1" t="s">
        <v>12</v>
      </c>
      <c r="D137" s="98">
        <v>71365837</v>
      </c>
      <c r="E137" s="100">
        <v>820102.13532616035</v>
      </c>
      <c r="G137" s="91" t="s">
        <v>425</v>
      </c>
      <c r="H137" s="92">
        <v>6635012</v>
      </c>
      <c r="I137" s="91" t="s">
        <v>15</v>
      </c>
      <c r="J137" s="91"/>
      <c r="K137" s="90" t="str">
        <f t="shared" si="2"/>
        <v/>
      </c>
    </row>
    <row r="138" spans="1:11">
      <c r="A138" s="95" t="s">
        <v>345</v>
      </c>
      <c r="B138" s="96">
        <v>6535010</v>
      </c>
      <c r="C138" s="1" t="s">
        <v>11</v>
      </c>
      <c r="D138" s="98">
        <v>71365838</v>
      </c>
      <c r="E138" s="100">
        <v>783145.32422179612</v>
      </c>
      <c r="G138" s="91" t="s">
        <v>151</v>
      </c>
      <c r="H138" s="92">
        <v>6433004</v>
      </c>
      <c r="I138" s="91" t="s">
        <v>17</v>
      </c>
      <c r="J138" s="91"/>
      <c r="K138" s="90" t="str">
        <f t="shared" si="2"/>
        <v/>
      </c>
    </row>
    <row r="139" spans="1:11">
      <c r="A139" s="95" t="s">
        <v>405</v>
      </c>
      <c r="B139" s="96">
        <v>6634012</v>
      </c>
      <c r="C139" s="1" t="s">
        <v>14</v>
      </c>
      <c r="D139" s="98">
        <v>71365839</v>
      </c>
      <c r="E139" s="100">
        <v>750000</v>
      </c>
      <c r="G139" s="91" t="s">
        <v>357</v>
      </c>
      <c r="H139" s="92">
        <v>6631010</v>
      </c>
      <c r="I139" s="91" t="s">
        <v>23</v>
      </c>
      <c r="J139" s="91">
        <v>71365560</v>
      </c>
      <c r="K139" s="90" t="str">
        <f t="shared" si="2"/>
        <v>Abt.2</v>
      </c>
    </row>
    <row r="140" spans="1:11">
      <c r="A140" s="95" t="s">
        <v>127</v>
      </c>
      <c r="B140" s="96">
        <v>6635015</v>
      </c>
      <c r="C140" s="1" t="s">
        <v>15</v>
      </c>
      <c r="D140" s="98">
        <v>71365840</v>
      </c>
      <c r="E140" s="100">
        <v>5361393.6677935356</v>
      </c>
      <c r="G140" s="91" t="s">
        <v>32</v>
      </c>
      <c r="H140" s="92">
        <v>6531005</v>
      </c>
      <c r="I140" s="91" t="s">
        <v>20</v>
      </c>
      <c r="J140" s="91">
        <v>71365559</v>
      </c>
      <c r="K140" s="90" t="str">
        <f t="shared" si="2"/>
        <v>Abt.2</v>
      </c>
    </row>
    <row r="141" spans="1:11">
      <c r="A141" s="95" t="s">
        <v>232</v>
      </c>
      <c r="B141" s="96">
        <v>6631017</v>
      </c>
      <c r="C141" s="1" t="s">
        <v>23</v>
      </c>
      <c r="D141" s="98">
        <v>71365841</v>
      </c>
      <c r="E141" s="100">
        <v>3772342.3785010641</v>
      </c>
      <c r="G141" s="91" t="s">
        <v>401</v>
      </c>
      <c r="H141" s="92">
        <v>6634006</v>
      </c>
      <c r="I141" s="91" t="s">
        <v>14</v>
      </c>
      <c r="J141" s="91"/>
      <c r="K141" s="90" t="str">
        <f t="shared" si="2"/>
        <v/>
      </c>
    </row>
    <row r="142" spans="1:11">
      <c r="A142" s="95" t="s">
        <v>210</v>
      </c>
      <c r="B142" s="96">
        <v>6532015</v>
      </c>
      <c r="C142" s="1" t="s">
        <v>21</v>
      </c>
      <c r="D142" s="98">
        <v>71365842</v>
      </c>
      <c r="E142" s="100">
        <v>1344816.7516629796</v>
      </c>
      <c r="G142" s="91" t="s">
        <v>152</v>
      </c>
      <c r="H142" s="92">
        <v>6433005</v>
      </c>
      <c r="I142" s="91" t="s">
        <v>17</v>
      </c>
      <c r="J142" s="91">
        <v>71365560</v>
      </c>
      <c r="K142" s="90" t="str">
        <f t="shared" si="2"/>
        <v>Abt.2</v>
      </c>
    </row>
    <row r="143" spans="1:11">
      <c r="A143" s="95" t="s">
        <v>331</v>
      </c>
      <c r="B143" s="96">
        <v>6534012</v>
      </c>
      <c r="C143" s="1" t="s">
        <v>22</v>
      </c>
      <c r="D143" s="98">
        <v>71365843</v>
      </c>
      <c r="E143" s="100">
        <v>1318992.7779875228</v>
      </c>
      <c r="G143" s="91" t="s">
        <v>103</v>
      </c>
      <c r="H143" s="92">
        <v>6534010</v>
      </c>
      <c r="I143" s="91" t="s">
        <v>22</v>
      </c>
      <c r="J143" s="91"/>
      <c r="K143" s="90" t="str">
        <f t="shared" si="2"/>
        <v/>
      </c>
    </row>
    <row r="144" spans="1:11">
      <c r="A144" s="95" t="s">
        <v>23</v>
      </c>
      <c r="B144" s="96">
        <v>6631000</v>
      </c>
      <c r="C144" s="1" t="s">
        <v>453</v>
      </c>
      <c r="D144" s="98">
        <v>71365844</v>
      </c>
      <c r="E144" s="100">
        <v>23971750.000000004</v>
      </c>
      <c r="G144" s="91" t="s">
        <v>264</v>
      </c>
      <c r="H144" s="92">
        <v>6434003</v>
      </c>
      <c r="I144" s="91" t="s">
        <v>18</v>
      </c>
      <c r="J144" s="91"/>
      <c r="K144" s="90" t="str">
        <f t="shared" si="2"/>
        <v/>
      </c>
    </row>
    <row r="145" spans="1:11">
      <c r="A145" s="95" t="s">
        <v>22</v>
      </c>
      <c r="B145" s="96">
        <v>6534000</v>
      </c>
      <c r="C145" s="1" t="s">
        <v>453</v>
      </c>
      <c r="D145" s="98">
        <v>71365845</v>
      </c>
      <c r="E145" s="100">
        <v>24283000</v>
      </c>
      <c r="G145" s="91" t="s">
        <v>291</v>
      </c>
      <c r="H145" s="92">
        <v>6440010</v>
      </c>
      <c r="I145" s="91" t="s">
        <v>9</v>
      </c>
      <c r="J145" s="91">
        <v>71365561</v>
      </c>
      <c r="K145" s="90" t="str">
        <f t="shared" si="2"/>
        <v>Abt.2</v>
      </c>
    </row>
    <row r="146" spans="1:11">
      <c r="A146" s="95" t="s">
        <v>15</v>
      </c>
      <c r="B146" s="96">
        <v>6635000</v>
      </c>
      <c r="C146" s="1" t="s">
        <v>453</v>
      </c>
      <c r="D146" s="98">
        <v>71365846</v>
      </c>
      <c r="E146" s="100">
        <v>16316248.000000002</v>
      </c>
      <c r="G146" s="91" t="s">
        <v>247</v>
      </c>
      <c r="H146" s="92">
        <v>6431008</v>
      </c>
      <c r="I146" s="91" t="s">
        <v>3</v>
      </c>
      <c r="J146" s="91">
        <v>71365560</v>
      </c>
      <c r="K146" s="90" t="str">
        <f t="shared" si="2"/>
        <v>Abt.2</v>
      </c>
    </row>
    <row r="147" spans="1:11">
      <c r="A147" s="95" t="s">
        <v>166</v>
      </c>
      <c r="B147" s="96">
        <v>6435017</v>
      </c>
      <c r="C147" s="1" t="s">
        <v>19</v>
      </c>
      <c r="D147" s="98">
        <v>71365847</v>
      </c>
      <c r="E147" s="100">
        <v>750000</v>
      </c>
      <c r="G147" s="91" t="s">
        <v>265</v>
      </c>
      <c r="H147" s="92">
        <v>6434004</v>
      </c>
      <c r="I147" s="91" t="s">
        <v>18</v>
      </c>
      <c r="J147" s="91"/>
      <c r="K147" s="90" t="str">
        <f t="shared" si="2"/>
        <v/>
      </c>
    </row>
    <row r="148" spans="1:11">
      <c r="A148" s="95" t="s">
        <v>198</v>
      </c>
      <c r="B148" s="96">
        <v>6531009</v>
      </c>
      <c r="C148" s="1" t="s">
        <v>20</v>
      </c>
      <c r="D148" s="98">
        <v>71365848</v>
      </c>
      <c r="E148" s="100">
        <v>2197122.8553682975</v>
      </c>
      <c r="G148" s="91" t="s">
        <v>248</v>
      </c>
      <c r="H148" s="92">
        <v>6431009</v>
      </c>
      <c r="I148" s="91" t="s">
        <v>3</v>
      </c>
      <c r="J148" s="91">
        <v>71365561</v>
      </c>
      <c r="K148" s="90" t="str">
        <f t="shared" si="2"/>
        <v>Abt.2</v>
      </c>
    </row>
    <row r="149" spans="1:11">
      <c r="A149" s="95" t="s">
        <v>95</v>
      </c>
      <c r="B149" s="96">
        <v>6531010</v>
      </c>
      <c r="C149" s="1" t="s">
        <v>20</v>
      </c>
      <c r="D149" s="98">
        <v>71365849</v>
      </c>
      <c r="E149" s="100">
        <v>2628035.5703436779</v>
      </c>
      <c r="G149" s="91" t="s">
        <v>342</v>
      </c>
      <c r="H149" s="92">
        <v>6535006</v>
      </c>
      <c r="I149" s="91" t="s">
        <v>11</v>
      </c>
      <c r="J149" s="91"/>
      <c r="K149" s="90" t="str">
        <f t="shared" si="2"/>
        <v/>
      </c>
    </row>
    <row r="150" spans="1:11">
      <c r="A150" s="95" t="s">
        <v>107</v>
      </c>
      <c r="B150" s="96">
        <v>6535011</v>
      </c>
      <c r="C150" s="1" t="s">
        <v>11</v>
      </c>
      <c r="D150" s="98">
        <v>71365850</v>
      </c>
      <c r="E150" s="100">
        <v>3399668.0635607503</v>
      </c>
      <c r="G150" s="91" t="s">
        <v>343</v>
      </c>
      <c r="H150" s="92">
        <v>6535007</v>
      </c>
      <c r="I150" s="91" t="s">
        <v>11</v>
      </c>
      <c r="J150" s="91"/>
      <c r="K150" s="90" t="str">
        <f t="shared" si="2"/>
        <v/>
      </c>
    </row>
    <row r="151" spans="1:11">
      <c r="A151" s="95" t="s">
        <v>346</v>
      </c>
      <c r="B151" s="96">
        <v>6535012</v>
      </c>
      <c r="C151" s="1" t="s">
        <v>11</v>
      </c>
      <c r="D151" s="98">
        <v>71365851</v>
      </c>
      <c r="E151" s="100">
        <v>750000</v>
      </c>
      <c r="G151" s="91" t="s">
        <v>387</v>
      </c>
      <c r="H151" s="92">
        <v>6633010</v>
      </c>
      <c r="I151" s="91" t="s">
        <v>13</v>
      </c>
      <c r="J151" s="91">
        <v>71365562</v>
      </c>
      <c r="K151" s="90" t="str">
        <f t="shared" si="2"/>
        <v>Abt.2</v>
      </c>
    </row>
    <row r="152" spans="1:11">
      <c r="A152" s="95" t="s">
        <v>311</v>
      </c>
      <c r="B152" s="96">
        <v>6532016</v>
      </c>
      <c r="C152" s="1" t="s">
        <v>21</v>
      </c>
      <c r="D152" s="98">
        <v>71365852</v>
      </c>
      <c r="E152" s="100">
        <v>1352968.1010354843</v>
      </c>
      <c r="G152" s="91" t="s">
        <v>309</v>
      </c>
      <c r="H152" s="92">
        <v>6532010</v>
      </c>
      <c r="I152" s="91" t="s">
        <v>21</v>
      </c>
      <c r="J152" s="91">
        <v>71365561</v>
      </c>
      <c r="K152" s="90" t="str">
        <f t="shared" si="2"/>
        <v>Abt.2</v>
      </c>
    </row>
    <row r="153" spans="1:11">
      <c r="A153" s="95" t="s">
        <v>96</v>
      </c>
      <c r="B153" s="96">
        <v>6531011</v>
      </c>
      <c r="C153" s="1" t="s">
        <v>20</v>
      </c>
      <c r="D153" s="98">
        <v>71365853</v>
      </c>
      <c r="E153" s="100">
        <v>2891684.8566698614</v>
      </c>
      <c r="G153" s="91" t="s">
        <v>43</v>
      </c>
      <c r="H153" s="92">
        <v>6432008</v>
      </c>
      <c r="I153" s="91" t="s">
        <v>4</v>
      </c>
      <c r="J153" s="91"/>
      <c r="K153" s="90" t="str">
        <f t="shared" si="2"/>
        <v/>
      </c>
    </row>
    <row r="154" spans="1:11">
      <c r="A154" s="95" t="s">
        <v>428</v>
      </c>
      <c r="B154" s="96">
        <v>6635016</v>
      </c>
      <c r="C154" s="1" t="s">
        <v>15</v>
      </c>
      <c r="D154" s="98">
        <v>71365854</v>
      </c>
      <c r="E154" s="100">
        <v>940809.53054037842</v>
      </c>
      <c r="G154" s="91" t="s">
        <v>436</v>
      </c>
      <c r="H154" s="92">
        <v>6636004</v>
      </c>
      <c r="I154" s="91" t="s">
        <v>16</v>
      </c>
      <c r="J154" s="91">
        <v>71365562</v>
      </c>
      <c r="K154" s="90" t="str">
        <f t="shared" si="2"/>
        <v>Abt.2</v>
      </c>
    </row>
    <row r="155" spans="1:11">
      <c r="A155" s="95" t="s">
        <v>391</v>
      </c>
      <c r="B155" s="96">
        <v>6633016</v>
      </c>
      <c r="C155" s="1" t="s">
        <v>13</v>
      </c>
      <c r="D155" s="98">
        <v>71365855</v>
      </c>
      <c r="E155" s="100">
        <v>773627.94666135765</v>
      </c>
      <c r="G155" s="91" t="s">
        <v>258</v>
      </c>
      <c r="H155" s="92">
        <v>6432009</v>
      </c>
      <c r="I155" s="91" t="s">
        <v>4</v>
      </c>
      <c r="J155" s="91"/>
      <c r="K155" s="90" t="str">
        <f t="shared" si="2"/>
        <v/>
      </c>
    </row>
    <row r="156" spans="1:11">
      <c r="A156" s="95" t="s">
        <v>175</v>
      </c>
      <c r="B156" s="96">
        <v>6436010</v>
      </c>
      <c r="C156" s="1" t="s">
        <v>5</v>
      </c>
      <c r="D156" s="98">
        <v>71365856</v>
      </c>
      <c r="E156" s="100">
        <v>750000</v>
      </c>
      <c r="G156" s="91" t="s">
        <v>231</v>
      </c>
      <c r="H156" s="92">
        <v>6631011</v>
      </c>
      <c r="I156" s="91" t="s">
        <v>23</v>
      </c>
      <c r="J156" s="91"/>
      <c r="K156" s="90" t="str">
        <f t="shared" si="2"/>
        <v/>
      </c>
    </row>
    <row r="157" spans="1:11">
      <c r="A157" s="95" t="s">
        <v>100</v>
      </c>
      <c r="B157" s="96">
        <v>6533009</v>
      </c>
      <c r="C157" s="1" t="s">
        <v>10</v>
      </c>
      <c r="D157" s="98">
        <v>71365857</v>
      </c>
      <c r="E157" s="100">
        <v>750000</v>
      </c>
      <c r="G157" s="91" t="s">
        <v>47</v>
      </c>
      <c r="H157" s="92">
        <v>6433006</v>
      </c>
      <c r="I157" s="91" t="s">
        <v>17</v>
      </c>
      <c r="J157" s="91">
        <v>71365563</v>
      </c>
      <c r="K157" s="90" t="str">
        <f t="shared" si="2"/>
        <v>Abt.2</v>
      </c>
    </row>
    <row r="158" spans="1:11">
      <c r="A158" s="95" t="s">
        <v>294</v>
      </c>
      <c r="B158" s="96">
        <v>6440014</v>
      </c>
      <c r="C158" s="1" t="s">
        <v>9</v>
      </c>
      <c r="D158" s="98">
        <v>71365858</v>
      </c>
      <c r="E158" s="100">
        <v>982558.15807003295</v>
      </c>
      <c r="G158" s="91" t="s">
        <v>270</v>
      </c>
      <c r="H158" s="92">
        <v>6435011</v>
      </c>
      <c r="I158" s="91" t="s">
        <v>19</v>
      </c>
      <c r="J158" s="91">
        <v>71365562</v>
      </c>
      <c r="K158" s="90" t="str">
        <f t="shared" si="2"/>
        <v>Abt.2</v>
      </c>
    </row>
    <row r="159" spans="1:11">
      <c r="A159" s="95" t="s">
        <v>199</v>
      </c>
      <c r="B159" s="96">
        <v>6531012</v>
      </c>
      <c r="C159" s="1" t="s">
        <v>20</v>
      </c>
      <c r="D159" s="98">
        <v>71365859</v>
      </c>
      <c r="E159" s="100">
        <v>750000</v>
      </c>
      <c r="G159" s="91" t="s">
        <v>249</v>
      </c>
      <c r="H159" s="92">
        <v>6431010</v>
      </c>
      <c r="I159" s="91" t="s">
        <v>3</v>
      </c>
      <c r="J159" s="91"/>
      <c r="K159" s="90" t="str">
        <f t="shared" si="2"/>
        <v/>
      </c>
    </row>
    <row r="160" spans="1:11">
      <c r="A160" s="95" t="s">
        <v>252</v>
      </c>
      <c r="B160" s="96">
        <v>6431015</v>
      </c>
      <c r="C160" s="1" t="s">
        <v>3</v>
      </c>
      <c r="D160" s="98">
        <v>71365860</v>
      </c>
      <c r="E160" s="100">
        <v>700000</v>
      </c>
      <c r="G160" s="91" t="s">
        <v>44</v>
      </c>
      <c r="H160" s="92">
        <v>6432010</v>
      </c>
      <c r="I160" s="91" t="s">
        <v>4</v>
      </c>
      <c r="J160" s="91">
        <v>71365563</v>
      </c>
      <c r="K160" s="90" t="str">
        <f t="shared" si="2"/>
        <v>Abt.2</v>
      </c>
    </row>
    <row r="161" spans="1:11">
      <c r="A161" s="95" t="s">
        <v>167</v>
      </c>
      <c r="B161" s="96">
        <v>6435018</v>
      </c>
      <c r="C161" s="1" t="s">
        <v>19</v>
      </c>
      <c r="D161" s="98">
        <v>71365861</v>
      </c>
      <c r="E161" s="100">
        <v>1931926.3131487907</v>
      </c>
      <c r="G161" s="91" t="s">
        <v>141</v>
      </c>
      <c r="H161" s="92">
        <v>6432011</v>
      </c>
      <c r="I161" s="91" t="s">
        <v>4</v>
      </c>
      <c r="J161" s="91"/>
      <c r="K161" s="90" t="str">
        <f t="shared" si="2"/>
        <v/>
      </c>
    </row>
    <row r="162" spans="1:11">
      <c r="A162" s="95" t="s">
        <v>239</v>
      </c>
      <c r="B162" s="96">
        <v>6633017</v>
      </c>
      <c r="C162" s="1" t="s">
        <v>13</v>
      </c>
      <c r="D162" s="98">
        <v>71365862</v>
      </c>
      <c r="E162" s="100">
        <v>2595488.6334037837</v>
      </c>
      <c r="G162" s="91" t="s">
        <v>93</v>
      </c>
      <c r="H162" s="92">
        <v>6531006</v>
      </c>
      <c r="I162" s="91" t="s">
        <v>20</v>
      </c>
      <c r="J162" s="91"/>
      <c r="K162" s="90" t="str">
        <f t="shared" si="2"/>
        <v/>
      </c>
    </row>
    <row r="163" spans="1:11">
      <c r="A163" s="95" t="s">
        <v>286</v>
      </c>
      <c r="B163" s="96">
        <v>6439010</v>
      </c>
      <c r="C163" s="1" t="s">
        <v>8</v>
      </c>
      <c r="D163" s="98">
        <v>71365863</v>
      </c>
      <c r="E163" s="100">
        <v>903800.10494090093</v>
      </c>
      <c r="G163" s="91" t="s">
        <v>165</v>
      </c>
      <c r="H163" s="92">
        <v>6435012</v>
      </c>
      <c r="I163" s="91" t="s">
        <v>19</v>
      </c>
      <c r="J163" s="91">
        <v>71365564</v>
      </c>
      <c r="K163" s="90" t="str">
        <f t="shared" si="2"/>
        <v>Abt.2</v>
      </c>
    </row>
    <row r="164" spans="1:11">
      <c r="A164" s="95" t="s">
        <v>40</v>
      </c>
      <c r="B164" s="96">
        <v>6431016</v>
      </c>
      <c r="C164" s="1" t="s">
        <v>3</v>
      </c>
      <c r="D164" s="98">
        <v>71365864</v>
      </c>
      <c r="E164" s="100">
        <v>3073442.6043801853</v>
      </c>
      <c r="G164" s="91" t="s">
        <v>243</v>
      </c>
      <c r="H164" s="92">
        <v>6634007</v>
      </c>
      <c r="I164" s="91" t="s">
        <v>14</v>
      </c>
      <c r="J164" s="91">
        <v>71365563</v>
      </c>
      <c r="K164" s="90" t="str">
        <f t="shared" si="2"/>
        <v>Abt.2</v>
      </c>
    </row>
    <row r="165" spans="1:11">
      <c r="A165" s="95" t="s">
        <v>374</v>
      </c>
      <c r="B165" s="96">
        <v>6632012</v>
      </c>
      <c r="C165" s="1" t="s">
        <v>12</v>
      </c>
      <c r="D165" s="98">
        <v>71365865</v>
      </c>
      <c r="E165" s="100">
        <v>1434294.5210001317</v>
      </c>
      <c r="G165" s="91" t="s">
        <v>402</v>
      </c>
      <c r="H165" s="92">
        <v>6634008</v>
      </c>
      <c r="I165" s="91" t="s">
        <v>14</v>
      </c>
      <c r="J165" s="91"/>
      <c r="K165" s="90" t="str">
        <f t="shared" si="2"/>
        <v/>
      </c>
    </row>
    <row r="166" spans="1:11">
      <c r="A166" s="95" t="s">
        <v>281</v>
      </c>
      <c r="B166" s="96">
        <v>6437010</v>
      </c>
      <c r="C166" s="1" t="s">
        <v>6</v>
      </c>
      <c r="D166" s="98">
        <v>71365866</v>
      </c>
      <c r="E166" s="100">
        <v>1621062.3378562138</v>
      </c>
      <c r="G166" s="91" t="s">
        <v>388</v>
      </c>
      <c r="H166" s="92">
        <v>6633011</v>
      </c>
      <c r="I166" s="91" t="s">
        <v>13</v>
      </c>
      <c r="J166" s="91">
        <v>71365564</v>
      </c>
      <c r="K166" s="90" t="str">
        <f t="shared" si="2"/>
        <v>Abt.2</v>
      </c>
    </row>
    <row r="167" spans="1:11">
      <c r="A167" s="95" t="s">
        <v>183</v>
      </c>
      <c r="B167" s="96">
        <v>6438007</v>
      </c>
      <c r="C167" s="1" t="s">
        <v>7</v>
      </c>
      <c r="D167" s="98">
        <v>71365867</v>
      </c>
      <c r="E167" s="100">
        <v>750000</v>
      </c>
      <c r="G167" s="91" t="s">
        <v>215</v>
      </c>
      <c r="H167" s="92">
        <v>6533007</v>
      </c>
      <c r="I167" s="91" t="s">
        <v>10</v>
      </c>
      <c r="J167" s="91"/>
      <c r="K167" s="90" t="str">
        <f t="shared" si="2"/>
        <v/>
      </c>
    </row>
    <row r="168" spans="1:11">
      <c r="A168" s="95" t="s">
        <v>58</v>
      </c>
      <c r="B168" s="96">
        <v>6435019</v>
      </c>
      <c r="C168" s="1" t="s">
        <v>19</v>
      </c>
      <c r="D168" s="98">
        <v>71365868</v>
      </c>
      <c r="E168" s="100">
        <v>8347956.0999471461</v>
      </c>
      <c r="G168" s="91" t="s">
        <v>98</v>
      </c>
      <c r="H168" s="92">
        <v>6532011</v>
      </c>
      <c r="I168" s="91" t="s">
        <v>21</v>
      </c>
      <c r="J168" s="91"/>
      <c r="K168" s="90" t="str">
        <f t="shared" si="2"/>
        <v/>
      </c>
    </row>
    <row r="169" spans="1:11">
      <c r="A169" s="95" t="s">
        <v>406</v>
      </c>
      <c r="B169" s="96">
        <v>6634013</v>
      </c>
      <c r="C169" s="1" t="s">
        <v>14</v>
      </c>
      <c r="D169" s="98">
        <v>71365869</v>
      </c>
      <c r="E169" s="100">
        <v>750000</v>
      </c>
      <c r="G169" s="91" t="s">
        <v>426</v>
      </c>
      <c r="H169" s="92">
        <v>6635013</v>
      </c>
      <c r="I169" s="91" t="s">
        <v>15</v>
      </c>
      <c r="J169" s="91">
        <v>71365565</v>
      </c>
      <c r="K169" s="90" t="str">
        <f t="shared" si="2"/>
        <v>Abt.2</v>
      </c>
    </row>
    <row r="170" spans="1:11">
      <c r="A170" s="95" t="s">
        <v>34</v>
      </c>
      <c r="B170" s="96">
        <v>6534014</v>
      </c>
      <c r="C170" s="1" t="s">
        <v>22</v>
      </c>
      <c r="D170" s="98">
        <v>71365870</v>
      </c>
      <c r="E170" s="100">
        <v>10151087.975114351</v>
      </c>
      <c r="G170" s="91" t="s">
        <v>182</v>
      </c>
      <c r="H170" s="92">
        <v>6438004</v>
      </c>
      <c r="I170" s="91" t="s">
        <v>7</v>
      </c>
      <c r="J170" s="91">
        <v>71365564</v>
      </c>
      <c r="K170" s="90" t="str">
        <f t="shared" si="2"/>
        <v>Abt.2</v>
      </c>
    </row>
    <row r="171" spans="1:11">
      <c r="A171" s="95" t="s">
        <v>439</v>
      </c>
      <c r="B171" s="96">
        <v>6636008</v>
      </c>
      <c r="C171" s="1" t="s">
        <v>16</v>
      </c>
      <c r="D171" s="98">
        <v>71365871</v>
      </c>
      <c r="E171" s="100">
        <v>750000</v>
      </c>
      <c r="G171" s="91" t="s">
        <v>271</v>
      </c>
      <c r="H171" s="92">
        <v>6435013</v>
      </c>
      <c r="I171" s="91" t="s">
        <v>19</v>
      </c>
      <c r="J171" s="91"/>
      <c r="K171" s="90" t="str">
        <f t="shared" si="2"/>
        <v/>
      </c>
    </row>
    <row r="172" spans="1:11">
      <c r="A172" s="95" t="s">
        <v>120</v>
      </c>
      <c r="B172" s="96">
        <v>6634014</v>
      </c>
      <c r="C172" s="1" t="s">
        <v>14</v>
      </c>
      <c r="D172" s="98">
        <v>71365872</v>
      </c>
      <c r="E172" s="100" t="s">
        <v>554</v>
      </c>
      <c r="G172" s="91" t="s">
        <v>31</v>
      </c>
      <c r="H172" s="92">
        <v>6435014</v>
      </c>
      <c r="I172" s="91" t="s">
        <v>19</v>
      </c>
      <c r="J172" s="91">
        <v>71365565</v>
      </c>
      <c r="K172" s="90" t="str">
        <f t="shared" si="2"/>
        <v>Abt.2</v>
      </c>
    </row>
    <row r="173" spans="1:11">
      <c r="A173" s="95" t="s">
        <v>321</v>
      </c>
      <c r="B173" s="96">
        <v>6533011</v>
      </c>
      <c r="C173" s="1" t="s">
        <v>10</v>
      </c>
      <c r="D173" s="98">
        <v>71365873</v>
      </c>
      <c r="E173" s="100">
        <v>1214328.9064127579</v>
      </c>
      <c r="G173" s="91" t="s">
        <v>272</v>
      </c>
      <c r="H173" s="92">
        <v>6435015</v>
      </c>
      <c r="I173" s="91" t="s">
        <v>19</v>
      </c>
      <c r="J173" s="91"/>
      <c r="K173" s="90" t="str">
        <f t="shared" si="2"/>
        <v/>
      </c>
    </row>
    <row r="174" spans="1:11">
      <c r="A174" s="95" t="s">
        <v>70</v>
      </c>
      <c r="B174" s="96">
        <v>6437011</v>
      </c>
      <c r="C174" s="1" t="s">
        <v>6</v>
      </c>
      <c r="D174" s="98">
        <v>71365874</v>
      </c>
      <c r="E174" s="100">
        <v>4135596.7501311493</v>
      </c>
      <c r="G174" s="91" t="s">
        <v>64</v>
      </c>
      <c r="H174" s="92">
        <v>6436005</v>
      </c>
      <c r="I174" s="91" t="s">
        <v>5</v>
      </c>
      <c r="J174" s="91"/>
      <c r="K174" s="90" t="str">
        <f t="shared" si="2"/>
        <v/>
      </c>
    </row>
    <row r="175" spans="1:11">
      <c r="A175" s="95" t="s">
        <v>312</v>
      </c>
      <c r="B175" s="96">
        <v>6532017</v>
      </c>
      <c r="C175" s="1" t="s">
        <v>21</v>
      </c>
      <c r="D175" s="98">
        <v>71365875</v>
      </c>
      <c r="E175" s="100">
        <v>898226.86582893238</v>
      </c>
      <c r="G175" s="91" t="s">
        <v>427</v>
      </c>
      <c r="H175" s="92">
        <v>6635014</v>
      </c>
      <c r="I175" s="91" t="s">
        <v>15</v>
      </c>
      <c r="J175" s="91">
        <v>71365566</v>
      </c>
      <c r="K175" s="90" t="str">
        <f t="shared" si="2"/>
        <v>Abt.2</v>
      </c>
    </row>
    <row r="176" spans="1:11">
      <c r="A176" s="95" t="s">
        <v>260</v>
      </c>
      <c r="B176" s="96">
        <v>6432013</v>
      </c>
      <c r="C176" s="1" t="s">
        <v>4</v>
      </c>
      <c r="D176" s="98">
        <v>71365876</v>
      </c>
      <c r="E176" s="100">
        <v>961348.6704844858</v>
      </c>
      <c r="G176" s="91" t="s">
        <v>370</v>
      </c>
      <c r="H176" s="92">
        <v>6632007</v>
      </c>
      <c r="I176" s="91" t="s">
        <v>12</v>
      </c>
      <c r="J176" s="91">
        <v>71365565</v>
      </c>
      <c r="K176" s="90" t="str">
        <f t="shared" si="2"/>
        <v>Abt.2</v>
      </c>
    </row>
    <row r="177" spans="1:11">
      <c r="A177" s="95" t="s">
        <v>282</v>
      </c>
      <c r="B177" s="96">
        <v>6437012</v>
      </c>
      <c r="C177" s="1" t="s">
        <v>6</v>
      </c>
      <c r="D177" s="98">
        <v>71365877</v>
      </c>
      <c r="E177" s="100">
        <v>750000</v>
      </c>
      <c r="G177" s="91" t="s">
        <v>371</v>
      </c>
      <c r="H177" s="92">
        <v>6632008</v>
      </c>
      <c r="I177" s="91" t="s">
        <v>12</v>
      </c>
      <c r="J177" s="91"/>
      <c r="K177" s="90" t="str">
        <f t="shared" si="2"/>
        <v/>
      </c>
    </row>
    <row r="178" spans="1:11">
      <c r="A178" s="95" t="s">
        <v>226</v>
      </c>
      <c r="B178" s="96">
        <v>6535013</v>
      </c>
      <c r="C178" s="1" t="s">
        <v>11</v>
      </c>
      <c r="D178" s="98">
        <v>71365878</v>
      </c>
      <c r="E178" s="100">
        <v>1870057.5129509282</v>
      </c>
      <c r="G178" s="91" t="s">
        <v>184</v>
      </c>
      <c r="H178" s="92">
        <v>6439005</v>
      </c>
      <c r="I178" s="91" t="s">
        <v>8</v>
      </c>
      <c r="J178" s="91">
        <v>71365566</v>
      </c>
      <c r="K178" s="90" t="str">
        <f t="shared" si="2"/>
        <v>Abt.2</v>
      </c>
    </row>
    <row r="179" spans="1:11">
      <c r="A179" s="95" t="s">
        <v>142</v>
      </c>
      <c r="B179" s="96">
        <v>6432014</v>
      </c>
      <c r="C179" s="1" t="s">
        <v>4</v>
      </c>
      <c r="D179" s="98">
        <v>71365879</v>
      </c>
      <c r="E179" s="100">
        <v>2259071.5516513321</v>
      </c>
      <c r="G179" s="91" t="s">
        <v>389</v>
      </c>
      <c r="H179" s="92">
        <v>6633012</v>
      </c>
      <c r="I179" s="91" t="s">
        <v>13</v>
      </c>
      <c r="J179" s="91"/>
      <c r="K179" s="90" t="str">
        <f t="shared" si="2"/>
        <v/>
      </c>
    </row>
    <row r="180" spans="1:11">
      <c r="A180" s="95" t="s">
        <v>143</v>
      </c>
      <c r="B180" s="96">
        <v>6432015</v>
      </c>
      <c r="C180" s="1" t="s">
        <v>4</v>
      </c>
      <c r="D180" s="98">
        <v>71365880</v>
      </c>
      <c r="E180" s="100">
        <v>3208133.7631844324</v>
      </c>
      <c r="G180" s="91" t="s">
        <v>38</v>
      </c>
      <c r="H180" s="92">
        <v>6431011</v>
      </c>
      <c r="I180" s="91" t="s">
        <v>3</v>
      </c>
      <c r="J180" s="91"/>
      <c r="K180" s="90" t="str">
        <f t="shared" si="2"/>
        <v/>
      </c>
    </row>
    <row r="181" spans="1:11">
      <c r="A181" s="95" t="s">
        <v>295</v>
      </c>
      <c r="B181" s="96">
        <v>6440015</v>
      </c>
      <c r="C181" s="1" t="s">
        <v>9</v>
      </c>
      <c r="D181" s="98">
        <v>71365881</v>
      </c>
      <c r="E181" s="100">
        <v>947793.61759537633</v>
      </c>
      <c r="G181" s="91" t="s">
        <v>99</v>
      </c>
      <c r="H181" s="92">
        <v>6532012</v>
      </c>
      <c r="I181" s="91" t="s">
        <v>21</v>
      </c>
      <c r="J181" s="91">
        <v>71365567</v>
      </c>
      <c r="K181" s="90" t="str">
        <f t="shared" si="2"/>
        <v>Abt.2</v>
      </c>
    </row>
    <row r="182" spans="1:11">
      <c r="A182" s="95" t="s">
        <v>154</v>
      </c>
      <c r="B182" s="96">
        <v>6433009</v>
      </c>
      <c r="C182" s="1" t="s">
        <v>17</v>
      </c>
      <c r="D182" s="98">
        <v>71365882</v>
      </c>
      <c r="E182" s="100">
        <v>2057624.2906587261</v>
      </c>
      <c r="G182" s="91" t="s">
        <v>344</v>
      </c>
      <c r="H182" s="92">
        <v>6535008</v>
      </c>
      <c r="I182" s="91" t="s">
        <v>11</v>
      </c>
      <c r="J182" s="91">
        <v>71365566</v>
      </c>
      <c r="K182" s="90" t="str">
        <f t="shared" si="2"/>
        <v>Abt.2</v>
      </c>
    </row>
    <row r="183" spans="1:11">
      <c r="A183" s="95" t="s">
        <v>253</v>
      </c>
      <c r="B183" s="96">
        <v>6431018</v>
      </c>
      <c r="C183" s="1" t="s">
        <v>3</v>
      </c>
      <c r="D183" s="98">
        <v>71365883</v>
      </c>
      <c r="E183" s="100">
        <v>750633.46361197717</v>
      </c>
      <c r="G183" s="91" t="s">
        <v>111</v>
      </c>
      <c r="H183" s="92">
        <v>6632009</v>
      </c>
      <c r="I183" s="91" t="s">
        <v>12</v>
      </c>
      <c r="J183" s="91"/>
      <c r="K183" s="90" t="str">
        <f t="shared" si="2"/>
        <v/>
      </c>
    </row>
    <row r="184" spans="1:11">
      <c r="A184" s="95" t="s">
        <v>274</v>
      </c>
      <c r="B184" s="96">
        <v>6435020</v>
      </c>
      <c r="C184" s="1" t="s">
        <v>19</v>
      </c>
      <c r="D184" s="98">
        <v>71365884</v>
      </c>
      <c r="E184" s="100">
        <v>873741.63875135093</v>
      </c>
      <c r="G184" s="91" t="s">
        <v>437</v>
      </c>
      <c r="H184" s="92">
        <v>6636005</v>
      </c>
      <c r="I184" s="91" t="s">
        <v>16</v>
      </c>
      <c r="J184" s="91">
        <v>71365567</v>
      </c>
      <c r="K184" s="90" t="str">
        <f t="shared" si="2"/>
        <v>Abt.2</v>
      </c>
    </row>
    <row r="185" spans="1:11">
      <c r="A185" s="95" t="s">
        <v>440</v>
      </c>
      <c r="B185" s="96">
        <v>6636009</v>
      </c>
      <c r="C185" s="1" t="s">
        <v>16</v>
      </c>
      <c r="D185" s="98">
        <v>71365885</v>
      </c>
      <c r="E185" s="100">
        <v>750000</v>
      </c>
      <c r="G185" s="91" t="s">
        <v>129</v>
      </c>
      <c r="H185" s="92">
        <v>6636006</v>
      </c>
      <c r="I185" s="91" t="s">
        <v>16</v>
      </c>
      <c r="J185" s="91"/>
      <c r="K185" s="90" t="str">
        <f t="shared" si="2"/>
        <v/>
      </c>
    </row>
    <row r="186" spans="1:11">
      <c r="A186" s="95" t="s">
        <v>376</v>
      </c>
      <c r="B186" s="96">
        <v>6632014</v>
      </c>
      <c r="C186" s="1" t="s">
        <v>12</v>
      </c>
      <c r="D186" s="98">
        <v>71365886</v>
      </c>
      <c r="E186" s="100">
        <v>750000</v>
      </c>
      <c r="G186" s="91" t="s">
        <v>303</v>
      </c>
      <c r="H186" s="92">
        <v>6531007</v>
      </c>
      <c r="I186" s="91" t="s">
        <v>20</v>
      </c>
      <c r="J186" s="91"/>
      <c r="K186" s="90" t="str">
        <f t="shared" si="2"/>
        <v/>
      </c>
    </row>
    <row r="187" spans="1:11">
      <c r="A187" s="95" t="s">
        <v>233</v>
      </c>
      <c r="B187" s="96">
        <v>6631018</v>
      </c>
      <c r="C187" s="1" t="s">
        <v>23</v>
      </c>
      <c r="D187" s="98">
        <v>71365887</v>
      </c>
      <c r="E187" s="100">
        <v>2096785.0645028232</v>
      </c>
      <c r="G187" s="91" t="s">
        <v>73</v>
      </c>
      <c r="H187" s="92">
        <v>6438005</v>
      </c>
      <c r="I187" s="91" t="s">
        <v>7</v>
      </c>
      <c r="J187" s="91">
        <v>71365568</v>
      </c>
      <c r="K187" s="90" t="str">
        <f t="shared" si="2"/>
        <v>Abt.2</v>
      </c>
    </row>
    <row r="188" spans="1:11">
      <c r="A188" s="95" t="s">
        <v>223</v>
      </c>
      <c r="B188" s="96">
        <v>6534016</v>
      </c>
      <c r="C188" s="1" t="s">
        <v>22</v>
      </c>
      <c r="D188" s="98">
        <v>71365888</v>
      </c>
      <c r="E188" s="100">
        <v>2497925.769984269</v>
      </c>
      <c r="G188" s="91" t="s">
        <v>358</v>
      </c>
      <c r="H188" s="92">
        <v>6631012</v>
      </c>
      <c r="I188" s="91" t="s">
        <v>23</v>
      </c>
      <c r="J188" s="91">
        <v>71365567</v>
      </c>
      <c r="K188" s="90" t="str">
        <f t="shared" si="2"/>
        <v>Abt.2</v>
      </c>
    </row>
    <row r="189" spans="1:11">
      <c r="A189" s="95" t="s">
        <v>192</v>
      </c>
      <c r="B189" s="96">
        <v>6440017</v>
      </c>
      <c r="C189" s="1" t="s">
        <v>9</v>
      </c>
      <c r="D189" s="98">
        <v>71365889</v>
      </c>
      <c r="E189" s="100">
        <v>2059323.5439823747</v>
      </c>
      <c r="G189" s="91" t="s">
        <v>250</v>
      </c>
      <c r="H189" s="92">
        <v>6431012</v>
      </c>
      <c r="I189" s="91" t="s">
        <v>3</v>
      </c>
      <c r="J189" s="91"/>
      <c r="K189" s="90" t="str">
        <f t="shared" si="2"/>
        <v/>
      </c>
    </row>
    <row r="190" spans="1:11">
      <c r="A190" s="95" t="s">
        <v>377</v>
      </c>
      <c r="B190" s="96">
        <v>6632015</v>
      </c>
      <c r="C190" s="1" t="s">
        <v>12</v>
      </c>
      <c r="D190" s="98">
        <v>71365890</v>
      </c>
      <c r="E190" s="100">
        <v>1073335.7003049769</v>
      </c>
      <c r="G190" s="91" t="s">
        <v>292</v>
      </c>
      <c r="H190" s="92">
        <v>6440011</v>
      </c>
      <c r="I190" s="91" t="s">
        <v>9</v>
      </c>
      <c r="J190" s="91">
        <v>71365568</v>
      </c>
      <c r="K190" s="90" t="str">
        <f t="shared" si="2"/>
        <v>Abt.2</v>
      </c>
    </row>
    <row r="191" spans="1:11">
      <c r="A191" s="95" t="s">
        <v>275</v>
      </c>
      <c r="B191" s="96">
        <v>6435022</v>
      </c>
      <c r="C191" s="1" t="s">
        <v>19</v>
      </c>
      <c r="D191" s="98">
        <v>71365891</v>
      </c>
      <c r="E191" s="100">
        <v>750000</v>
      </c>
      <c r="G191" s="91" t="s">
        <v>65</v>
      </c>
      <c r="H191" s="92">
        <v>6436006</v>
      </c>
      <c r="I191" s="91" t="s">
        <v>5</v>
      </c>
      <c r="J191" s="91"/>
      <c r="K191" s="90" t="str">
        <f t="shared" si="2"/>
        <v/>
      </c>
    </row>
    <row r="192" spans="1:11">
      <c r="A192" s="95" t="s">
        <v>240</v>
      </c>
      <c r="B192" s="96">
        <v>6633020</v>
      </c>
      <c r="C192" s="1" t="s">
        <v>13</v>
      </c>
      <c r="D192" s="98">
        <v>71365892</v>
      </c>
      <c r="E192" s="100">
        <v>750000</v>
      </c>
      <c r="G192" s="91" t="s">
        <v>18</v>
      </c>
      <c r="H192" s="92">
        <v>6434000</v>
      </c>
      <c r="I192" s="91"/>
      <c r="J192" s="91"/>
      <c r="K192" s="90" t="str">
        <f t="shared" si="2"/>
        <v/>
      </c>
    </row>
    <row r="193" spans="1:11">
      <c r="A193" s="95" t="s">
        <v>362</v>
      </c>
      <c r="B193" s="96">
        <v>6631019</v>
      </c>
      <c r="C193" s="1" t="s">
        <v>23</v>
      </c>
      <c r="D193" s="98">
        <v>71365893</v>
      </c>
      <c r="E193" s="100">
        <v>750000</v>
      </c>
      <c r="G193" s="91" t="s">
        <v>178</v>
      </c>
      <c r="H193" s="92">
        <v>6437009</v>
      </c>
      <c r="I193" s="91" t="s">
        <v>6</v>
      </c>
      <c r="J193" s="91">
        <v>71365569</v>
      </c>
      <c r="K193" s="90" t="str">
        <f t="shared" si="2"/>
        <v>Abt.2</v>
      </c>
    </row>
    <row r="194" spans="1:11">
      <c r="A194" s="95" t="s">
        <v>296</v>
      </c>
      <c r="B194" s="96">
        <v>6440018</v>
      </c>
      <c r="C194" s="1" t="s">
        <v>9</v>
      </c>
      <c r="D194" s="98">
        <v>71365894</v>
      </c>
      <c r="E194" s="100">
        <v>750000</v>
      </c>
      <c r="G194" s="91" t="s">
        <v>359</v>
      </c>
      <c r="H194" s="92">
        <v>6631013</v>
      </c>
      <c r="I194" s="91" t="s">
        <v>23</v>
      </c>
      <c r="J194" s="91">
        <v>71365568</v>
      </c>
      <c r="K194" s="90" t="str">
        <f t="shared" si="2"/>
        <v>Abt.2</v>
      </c>
    </row>
    <row r="195" spans="1:11">
      <c r="A195" s="95" t="s">
        <v>144</v>
      </c>
      <c r="B195" s="96">
        <v>6432016</v>
      </c>
      <c r="C195" s="1" t="s">
        <v>4</v>
      </c>
      <c r="D195" s="98">
        <v>71365895</v>
      </c>
      <c r="E195" s="100">
        <v>2663727.684880326</v>
      </c>
      <c r="G195" s="91" t="s">
        <v>114</v>
      </c>
      <c r="H195" s="92">
        <v>6633013</v>
      </c>
      <c r="I195" s="91" t="s">
        <v>13</v>
      </c>
      <c r="J195" s="91"/>
      <c r="K195" s="90" t="str">
        <f t="shared" ref="K195:K258" si="3">IF(J195&gt;0,"Abt.2","")</f>
        <v/>
      </c>
    </row>
    <row r="196" spans="1:11">
      <c r="A196" s="95" t="s">
        <v>180</v>
      </c>
      <c r="B196" s="96">
        <v>6437016</v>
      </c>
      <c r="C196" s="1" t="s">
        <v>6</v>
      </c>
      <c r="D196" s="98">
        <v>71365897</v>
      </c>
      <c r="E196" s="100">
        <v>2570615.6180103691</v>
      </c>
      <c r="G196" s="91" t="s">
        <v>66</v>
      </c>
      <c r="H196" s="92">
        <v>6436007</v>
      </c>
      <c r="I196" s="91" t="s">
        <v>5</v>
      </c>
      <c r="J196" s="91">
        <v>71365569</v>
      </c>
      <c r="K196" s="90" t="str">
        <f t="shared" si="3"/>
        <v>Abt.2</v>
      </c>
    </row>
    <row r="197" spans="1:11">
      <c r="A197" s="95" t="s">
        <v>261</v>
      </c>
      <c r="B197" s="96">
        <v>6432017</v>
      </c>
      <c r="C197" s="1" t="s">
        <v>4</v>
      </c>
      <c r="D197" s="98">
        <v>71365898</v>
      </c>
      <c r="E197" s="100">
        <v>1159506.5511900277</v>
      </c>
      <c r="G197" s="91" t="s">
        <v>310</v>
      </c>
      <c r="H197" s="92">
        <v>6532013</v>
      </c>
      <c r="I197" s="91" t="s">
        <v>21</v>
      </c>
      <c r="J197" s="91"/>
      <c r="K197" s="90" t="str">
        <f t="shared" si="3"/>
        <v/>
      </c>
    </row>
    <row r="198" spans="1:11">
      <c r="A198" s="95" t="s">
        <v>234</v>
      </c>
      <c r="B198" s="96">
        <v>6631020</v>
      </c>
      <c r="C198" s="1" t="s">
        <v>23</v>
      </c>
      <c r="D198" s="98">
        <v>71365899</v>
      </c>
      <c r="E198" s="100">
        <v>750000</v>
      </c>
      <c r="G198" s="91" t="s">
        <v>372</v>
      </c>
      <c r="H198" s="92">
        <v>6632010</v>
      </c>
      <c r="I198" s="91" t="s">
        <v>12</v>
      </c>
      <c r="J198" s="91"/>
      <c r="K198" s="90" t="str">
        <f t="shared" si="3"/>
        <v/>
      </c>
    </row>
    <row r="199" spans="1:11">
      <c r="A199" s="95" t="s">
        <v>45</v>
      </c>
      <c r="B199" s="96">
        <v>6432018</v>
      </c>
      <c r="C199" s="1" t="s">
        <v>4</v>
      </c>
      <c r="D199" s="98">
        <v>71365900</v>
      </c>
      <c r="E199" s="100">
        <v>5487754.1982048936</v>
      </c>
      <c r="G199" s="91" t="s">
        <v>284</v>
      </c>
      <c r="H199" s="92">
        <v>6439006</v>
      </c>
      <c r="I199" s="91" t="s">
        <v>8</v>
      </c>
      <c r="J199" s="91">
        <v>71365570</v>
      </c>
      <c r="K199" s="90" t="str">
        <f t="shared" si="3"/>
        <v>Abt.2</v>
      </c>
    </row>
    <row r="200" spans="1:11">
      <c r="A200" s="95" t="s">
        <v>201</v>
      </c>
      <c r="B200" s="96">
        <v>6531014</v>
      </c>
      <c r="C200" s="1" t="s">
        <v>20</v>
      </c>
      <c r="D200" s="98">
        <v>71365901</v>
      </c>
      <c r="E200" s="100">
        <v>4077381.7343161334</v>
      </c>
      <c r="G200" s="91" t="s">
        <v>119</v>
      </c>
      <c r="H200" s="92">
        <v>6634009</v>
      </c>
      <c r="I200" s="91" t="s">
        <v>14</v>
      </c>
      <c r="J200" s="91">
        <v>71365569</v>
      </c>
      <c r="K200" s="90" t="str">
        <f t="shared" si="3"/>
        <v>Abt.2</v>
      </c>
    </row>
    <row r="201" spans="1:11">
      <c r="A201" s="95" t="s">
        <v>363</v>
      </c>
      <c r="B201" s="96">
        <v>6631021</v>
      </c>
      <c r="C201" s="1" t="s">
        <v>23</v>
      </c>
      <c r="D201" s="98">
        <v>71365902</v>
      </c>
      <c r="E201" s="100">
        <v>400000</v>
      </c>
      <c r="G201" s="91" t="s">
        <v>225</v>
      </c>
      <c r="H201" s="92">
        <v>6535009</v>
      </c>
      <c r="I201" s="91" t="s">
        <v>11</v>
      </c>
      <c r="J201" s="91"/>
      <c r="K201" s="90" t="str">
        <f t="shared" si="3"/>
        <v/>
      </c>
    </row>
    <row r="202" spans="1:11">
      <c r="A202" s="95" t="s">
        <v>297</v>
      </c>
      <c r="B202" s="96">
        <v>6440020</v>
      </c>
      <c r="C202" s="1" t="s">
        <v>9</v>
      </c>
      <c r="D202" s="98">
        <v>71365903</v>
      </c>
      <c r="E202" s="100">
        <v>942276.89034852933</v>
      </c>
      <c r="G202" s="91" t="s">
        <v>360</v>
      </c>
      <c r="H202" s="92">
        <v>6631014</v>
      </c>
      <c r="I202" s="91" t="s">
        <v>23</v>
      </c>
      <c r="J202" s="91">
        <v>71365570</v>
      </c>
      <c r="K202" s="90" t="str">
        <f t="shared" si="3"/>
        <v>Abt.2</v>
      </c>
    </row>
    <row r="203" spans="1:11">
      <c r="A203" s="95" t="s">
        <v>364</v>
      </c>
      <c r="B203" s="96">
        <v>6631022</v>
      </c>
      <c r="C203" s="1" t="s">
        <v>23</v>
      </c>
      <c r="D203" s="98">
        <v>71365904</v>
      </c>
      <c r="E203" s="100">
        <v>750000</v>
      </c>
      <c r="G203" s="91" t="s">
        <v>108</v>
      </c>
      <c r="H203" s="92">
        <v>6631015</v>
      </c>
      <c r="I203" s="91" t="s">
        <v>23</v>
      </c>
      <c r="J203" s="91"/>
      <c r="K203" s="90" t="str">
        <f t="shared" si="3"/>
        <v/>
      </c>
    </row>
    <row r="204" spans="1:11">
      <c r="A204" s="95" t="s">
        <v>179</v>
      </c>
      <c r="B204" s="96">
        <v>6437013</v>
      </c>
      <c r="C204" s="1" t="s">
        <v>6</v>
      </c>
      <c r="D204" s="98">
        <v>71365905</v>
      </c>
      <c r="E204" s="100">
        <v>1862350.4637593776</v>
      </c>
      <c r="G204" s="91" t="s">
        <v>216</v>
      </c>
      <c r="H204" s="92">
        <v>6533008</v>
      </c>
      <c r="I204" s="91" t="s">
        <v>10</v>
      </c>
      <c r="J204" s="91"/>
      <c r="K204" s="90" t="str">
        <f t="shared" si="3"/>
        <v/>
      </c>
    </row>
    <row r="205" spans="1:11">
      <c r="A205" s="95" t="s">
        <v>298</v>
      </c>
      <c r="B205" s="96">
        <v>6440021</v>
      </c>
      <c r="C205" s="1" t="s">
        <v>9</v>
      </c>
      <c r="D205" s="98">
        <v>71365906</v>
      </c>
      <c r="E205" s="100">
        <v>1302614.0805273496</v>
      </c>
      <c r="G205" s="91" t="s">
        <v>185</v>
      </c>
      <c r="H205" s="92">
        <v>6439007</v>
      </c>
      <c r="I205" s="91" t="s">
        <v>8</v>
      </c>
      <c r="J205" s="91">
        <v>71365571</v>
      </c>
      <c r="K205" s="90" t="str">
        <f t="shared" si="3"/>
        <v>Abt.2</v>
      </c>
    </row>
    <row r="206" spans="1:11">
      <c r="A206" s="95" t="s">
        <v>145</v>
      </c>
      <c r="B206" s="96">
        <v>6432019</v>
      </c>
      <c r="C206" s="1" t="s">
        <v>4</v>
      </c>
      <c r="D206" s="98">
        <v>71365907</v>
      </c>
      <c r="E206" s="100">
        <v>2720605.9027824719</v>
      </c>
      <c r="G206" s="91" t="s">
        <v>209</v>
      </c>
      <c r="H206" s="92">
        <v>6532014</v>
      </c>
      <c r="I206" s="91" t="s">
        <v>21</v>
      </c>
      <c r="J206" s="91">
        <v>71365570</v>
      </c>
      <c r="K206" s="90" t="str">
        <f t="shared" si="3"/>
        <v>Abt.2</v>
      </c>
    </row>
    <row r="207" spans="1:11">
      <c r="A207" s="95" t="s">
        <v>202</v>
      </c>
      <c r="B207" s="96">
        <v>6531016</v>
      </c>
      <c r="C207" s="1" t="s">
        <v>20</v>
      </c>
      <c r="D207" s="98">
        <v>71365908</v>
      </c>
      <c r="E207" s="100">
        <v>2116833.1358258766</v>
      </c>
      <c r="G207" s="91" t="s">
        <v>94</v>
      </c>
      <c r="H207" s="92">
        <v>6531008</v>
      </c>
      <c r="I207" s="91" t="s">
        <v>20</v>
      </c>
      <c r="J207" s="91"/>
      <c r="K207" s="90" t="str">
        <f t="shared" si="3"/>
        <v/>
      </c>
    </row>
    <row r="208" spans="1:11">
      <c r="A208" s="95" t="s">
        <v>136</v>
      </c>
      <c r="B208" s="96">
        <v>6431019</v>
      </c>
      <c r="C208" s="1" t="s">
        <v>3</v>
      </c>
      <c r="D208" s="98">
        <v>71365909</v>
      </c>
      <c r="E208" s="100">
        <v>1788892.8338416279</v>
      </c>
      <c r="G208" s="91" t="s">
        <v>84</v>
      </c>
      <c r="H208" s="92">
        <v>6439008</v>
      </c>
      <c r="I208" s="91" t="s">
        <v>8</v>
      </c>
      <c r="J208" s="91">
        <v>71365571</v>
      </c>
      <c r="K208" s="90" t="str">
        <f t="shared" si="3"/>
        <v>Abt.2</v>
      </c>
    </row>
    <row r="209" spans="1:11">
      <c r="A209" s="95" t="s">
        <v>299</v>
      </c>
      <c r="B209" s="96">
        <v>6440022</v>
      </c>
      <c r="C209" s="1" t="s">
        <v>9</v>
      </c>
      <c r="D209" s="98">
        <v>71365910</v>
      </c>
      <c r="E209" s="100">
        <v>750000</v>
      </c>
      <c r="G209" s="91" t="s">
        <v>390</v>
      </c>
      <c r="H209" s="92">
        <v>6633014</v>
      </c>
      <c r="I209" s="91" t="s">
        <v>13</v>
      </c>
      <c r="J209" s="91"/>
      <c r="K209" s="90" t="str">
        <f t="shared" si="3"/>
        <v/>
      </c>
    </row>
    <row r="210" spans="1:11">
      <c r="A210" s="95" t="s">
        <v>169</v>
      </c>
      <c r="B210" s="96">
        <v>6435023</v>
      </c>
      <c r="C210" s="1" t="s">
        <v>19</v>
      </c>
      <c r="D210" s="98">
        <v>71365911</v>
      </c>
      <c r="E210" s="100">
        <v>2151441.7815001979</v>
      </c>
      <c r="G210" s="91" t="s">
        <v>403</v>
      </c>
      <c r="H210" s="92">
        <v>6634010</v>
      </c>
      <c r="I210" s="91" t="s">
        <v>14</v>
      </c>
      <c r="J210" s="91"/>
      <c r="K210" s="90" t="str">
        <f t="shared" si="3"/>
        <v/>
      </c>
    </row>
    <row r="211" spans="1:11">
      <c r="A211" s="95" t="s">
        <v>347</v>
      </c>
      <c r="B211" s="96">
        <v>6535014</v>
      </c>
      <c r="C211" s="1" t="s">
        <v>11</v>
      </c>
      <c r="D211" s="98">
        <v>71365912</v>
      </c>
      <c r="E211" s="100">
        <v>750000</v>
      </c>
      <c r="G211" s="91" t="s">
        <v>273</v>
      </c>
      <c r="H211" s="92">
        <v>6435016</v>
      </c>
      <c r="I211" s="91" t="s">
        <v>19</v>
      </c>
      <c r="J211" s="91">
        <v>71365572</v>
      </c>
      <c r="K211" s="90" t="str">
        <f t="shared" si="3"/>
        <v>Abt.2</v>
      </c>
    </row>
    <row r="212" spans="1:11">
      <c r="A212" s="95" t="s">
        <v>194</v>
      </c>
      <c r="B212" s="96">
        <v>6440023</v>
      </c>
      <c r="C212" s="1" t="s">
        <v>9</v>
      </c>
      <c r="D212" s="98">
        <v>71365913</v>
      </c>
      <c r="E212" s="100">
        <v>1757253.9841136837</v>
      </c>
      <c r="G212" s="91" t="s">
        <v>361</v>
      </c>
      <c r="H212" s="92">
        <v>6631016</v>
      </c>
      <c r="I212" s="91" t="s">
        <v>23</v>
      </c>
      <c r="J212" s="91">
        <v>71365571</v>
      </c>
      <c r="K212" s="90" t="str">
        <f t="shared" si="3"/>
        <v>Abt.2</v>
      </c>
    </row>
    <row r="213" spans="1:11">
      <c r="A213" s="95" t="s">
        <v>429</v>
      </c>
      <c r="B213" s="96">
        <v>6635017</v>
      </c>
      <c r="C213" s="1" t="s">
        <v>15</v>
      </c>
      <c r="D213" s="98">
        <v>71365914</v>
      </c>
      <c r="E213" s="100">
        <v>750000</v>
      </c>
      <c r="G213" s="91" t="s">
        <v>191</v>
      </c>
      <c r="H213" s="92">
        <v>6440012</v>
      </c>
      <c r="I213" s="91" t="s">
        <v>9</v>
      </c>
      <c r="J213" s="91"/>
      <c r="K213" s="90" t="str">
        <f t="shared" si="3"/>
        <v/>
      </c>
    </row>
    <row r="214" spans="1:11">
      <c r="A214" s="95" t="s">
        <v>146</v>
      </c>
      <c r="B214" s="96">
        <v>6432020</v>
      </c>
      <c r="C214" s="1" t="s">
        <v>4</v>
      </c>
      <c r="D214" s="98">
        <v>71365915</v>
      </c>
      <c r="E214" s="100">
        <v>1843424.834998735</v>
      </c>
      <c r="G214" s="91" t="s">
        <v>28</v>
      </c>
      <c r="H214" s="94">
        <v>6611000</v>
      </c>
      <c r="I214" s="91"/>
      <c r="J214" s="91">
        <v>71365572</v>
      </c>
      <c r="K214" s="90" t="str">
        <f t="shared" si="3"/>
        <v>Abt.2</v>
      </c>
    </row>
    <row r="215" spans="1:11">
      <c r="A215" s="95" t="s">
        <v>147</v>
      </c>
      <c r="B215" s="96">
        <v>6432021</v>
      </c>
      <c r="C215" s="1" t="s">
        <v>4</v>
      </c>
      <c r="D215" s="98">
        <v>71365916</v>
      </c>
      <c r="E215" s="100">
        <v>2119274.8381361198</v>
      </c>
      <c r="G215" s="91" t="s">
        <v>238</v>
      </c>
      <c r="H215" s="92">
        <v>6633015</v>
      </c>
      <c r="I215" s="91" t="s">
        <v>13</v>
      </c>
      <c r="J215" s="91"/>
      <c r="K215" s="90" t="str">
        <f t="shared" si="3"/>
        <v/>
      </c>
    </row>
    <row r="216" spans="1:11">
      <c r="A216" s="95" t="s">
        <v>241</v>
      </c>
      <c r="B216" s="96">
        <v>6633023</v>
      </c>
      <c r="C216" s="1" t="s">
        <v>13</v>
      </c>
      <c r="D216" s="98">
        <v>71365917</v>
      </c>
      <c r="E216" s="100">
        <v>2348944.9040443338</v>
      </c>
      <c r="G216" s="91" t="s">
        <v>293</v>
      </c>
      <c r="H216" s="92">
        <v>6440013</v>
      </c>
      <c r="I216" s="91" t="s">
        <v>9</v>
      </c>
      <c r="J216" s="91"/>
      <c r="K216" s="90" t="str">
        <f t="shared" si="3"/>
        <v/>
      </c>
    </row>
    <row r="217" spans="1:11">
      <c r="A217" s="95" t="s">
        <v>380</v>
      </c>
      <c r="B217" s="96">
        <v>6632019</v>
      </c>
      <c r="C217" s="1" t="s">
        <v>12</v>
      </c>
      <c r="D217" s="98">
        <v>71365918</v>
      </c>
      <c r="E217" s="100">
        <v>1042129.4586479616</v>
      </c>
      <c r="G217" s="91" t="s">
        <v>67</v>
      </c>
      <c r="H217" s="92">
        <v>6436008</v>
      </c>
      <c r="I217" s="91" t="s">
        <v>5</v>
      </c>
      <c r="J217" s="91">
        <v>71365573</v>
      </c>
      <c r="K217" s="90" t="str">
        <f t="shared" si="3"/>
        <v>Abt.2</v>
      </c>
    </row>
    <row r="218" spans="1:11">
      <c r="A218" s="95" t="s">
        <v>287</v>
      </c>
      <c r="B218" s="96">
        <v>6439014</v>
      </c>
      <c r="C218" s="1" t="s">
        <v>8</v>
      </c>
      <c r="D218" s="98">
        <v>71365919</v>
      </c>
      <c r="E218" s="100">
        <v>750000</v>
      </c>
      <c r="G218" s="91" t="s">
        <v>153</v>
      </c>
      <c r="H218" s="92">
        <v>6433007</v>
      </c>
      <c r="I218" s="91" t="s">
        <v>17</v>
      </c>
      <c r="J218" s="91">
        <v>71365572</v>
      </c>
      <c r="K218" s="90" t="str">
        <f t="shared" si="3"/>
        <v>Abt.2</v>
      </c>
    </row>
    <row r="219" spans="1:11">
      <c r="A219" s="95" t="s">
        <v>227</v>
      </c>
      <c r="B219" s="96">
        <v>6535015</v>
      </c>
      <c r="C219" s="1" t="s">
        <v>11</v>
      </c>
      <c r="D219" s="98">
        <v>71365920</v>
      </c>
      <c r="E219" s="100">
        <v>2368659.7502316711</v>
      </c>
      <c r="G219" s="91" t="s">
        <v>285</v>
      </c>
      <c r="H219" s="92">
        <v>6439009</v>
      </c>
      <c r="I219" s="91" t="s">
        <v>8</v>
      </c>
      <c r="J219" s="91"/>
      <c r="K219" s="90" t="str">
        <f t="shared" si="3"/>
        <v/>
      </c>
    </row>
    <row r="220" spans="1:11">
      <c r="A220" s="95" t="s">
        <v>170</v>
      </c>
      <c r="B220" s="96">
        <v>6435026</v>
      </c>
      <c r="C220" s="1" t="s">
        <v>19</v>
      </c>
      <c r="D220" s="98">
        <v>71365921</v>
      </c>
      <c r="E220" s="100">
        <v>750000</v>
      </c>
      <c r="G220" s="91" t="s">
        <v>104</v>
      </c>
      <c r="H220" s="92">
        <v>6534011</v>
      </c>
      <c r="I220" s="91" t="s">
        <v>22</v>
      </c>
      <c r="J220" s="91">
        <v>71365573</v>
      </c>
      <c r="K220" s="90" t="str">
        <f t="shared" si="3"/>
        <v>Abt.2</v>
      </c>
    </row>
    <row r="221" spans="1:11">
      <c r="A221" s="95" t="s">
        <v>14</v>
      </c>
      <c r="B221" s="96">
        <v>6634000</v>
      </c>
      <c r="C221" s="1" t="s">
        <v>453</v>
      </c>
      <c r="D221" s="98">
        <v>71365922</v>
      </c>
      <c r="E221" s="100">
        <v>19770630</v>
      </c>
      <c r="G221" s="91" t="s">
        <v>373</v>
      </c>
      <c r="H221" s="92">
        <v>6632011</v>
      </c>
      <c r="I221" s="91" t="s">
        <v>12</v>
      </c>
      <c r="J221" s="91"/>
      <c r="K221" s="90" t="str">
        <f t="shared" si="3"/>
        <v/>
      </c>
    </row>
    <row r="222" spans="1:11">
      <c r="A222" s="95" t="s">
        <v>348</v>
      </c>
      <c r="B222" s="96">
        <v>6535017</v>
      </c>
      <c r="C222" s="1" t="s">
        <v>11</v>
      </c>
      <c r="D222" s="98">
        <v>71365923</v>
      </c>
      <c r="E222" s="100">
        <v>750000</v>
      </c>
      <c r="G222" s="91" t="s">
        <v>345</v>
      </c>
      <c r="H222" s="92">
        <v>6535010</v>
      </c>
      <c r="I222" s="91" t="s">
        <v>11</v>
      </c>
      <c r="J222" s="91"/>
      <c r="K222" s="90" t="str">
        <f t="shared" si="3"/>
        <v/>
      </c>
    </row>
    <row r="223" spans="1:11">
      <c r="A223" s="95" t="s">
        <v>414</v>
      </c>
      <c r="B223" s="96">
        <v>6634023</v>
      </c>
      <c r="C223" s="1" t="s">
        <v>14</v>
      </c>
      <c r="D223" s="98">
        <v>71365924</v>
      </c>
      <c r="E223" s="100">
        <v>750000</v>
      </c>
      <c r="G223" s="91" t="s">
        <v>404</v>
      </c>
      <c r="H223" s="92">
        <v>6634011</v>
      </c>
      <c r="I223" s="91" t="s">
        <v>14</v>
      </c>
      <c r="J223" s="91">
        <v>71365574</v>
      </c>
      <c r="K223" s="90" t="str">
        <f t="shared" si="3"/>
        <v>Abt.2</v>
      </c>
    </row>
    <row r="224" spans="1:11">
      <c r="A224" s="95" t="s">
        <v>148</v>
      </c>
      <c r="B224" s="96">
        <v>6432022</v>
      </c>
      <c r="C224" s="1" t="s">
        <v>4</v>
      </c>
      <c r="D224" s="98">
        <v>71365925</v>
      </c>
      <c r="E224" s="100">
        <v>2864878.7457522959</v>
      </c>
      <c r="G224" s="91" t="s">
        <v>50</v>
      </c>
      <c r="H224" s="92">
        <v>6434005</v>
      </c>
      <c r="I224" s="91" t="s">
        <v>18</v>
      </c>
      <c r="J224" s="91">
        <v>71365573</v>
      </c>
      <c r="K224" s="90" t="str">
        <f t="shared" si="3"/>
        <v>Abt.2</v>
      </c>
    </row>
    <row r="225" spans="1:11">
      <c r="A225" s="95" t="s">
        <v>80</v>
      </c>
      <c r="B225" s="96">
        <v>6438013</v>
      </c>
      <c r="C225" s="1" t="s">
        <v>7</v>
      </c>
      <c r="D225" s="98">
        <v>71365926</v>
      </c>
      <c r="E225" s="100">
        <v>4513684.5120130889</v>
      </c>
      <c r="G225" s="91" t="s">
        <v>405</v>
      </c>
      <c r="H225" s="92">
        <v>6634012</v>
      </c>
      <c r="I225" s="91" t="s">
        <v>14</v>
      </c>
      <c r="J225" s="91"/>
      <c r="K225" s="90" t="str">
        <f t="shared" si="3"/>
        <v/>
      </c>
    </row>
    <row r="226" spans="1:11">
      <c r="A226" s="95" t="s">
        <v>218</v>
      </c>
      <c r="B226" s="96">
        <v>6533014</v>
      </c>
      <c r="C226" s="1" t="s">
        <v>10</v>
      </c>
      <c r="D226" s="98">
        <v>71365927</v>
      </c>
      <c r="E226" s="100">
        <v>2098800.0047971499</v>
      </c>
      <c r="G226" s="91" t="s">
        <v>127</v>
      </c>
      <c r="H226" s="92">
        <v>6635015</v>
      </c>
      <c r="I226" s="91" t="s">
        <v>15</v>
      </c>
      <c r="J226" s="91">
        <v>71365574</v>
      </c>
      <c r="K226" s="90" t="str">
        <f t="shared" si="3"/>
        <v>Abt.2</v>
      </c>
    </row>
    <row r="227" spans="1:11">
      <c r="A227" s="95" t="s">
        <v>171</v>
      </c>
      <c r="B227" s="96">
        <v>6435027</v>
      </c>
      <c r="C227" s="1" t="s">
        <v>19</v>
      </c>
      <c r="D227" s="98">
        <v>71365928</v>
      </c>
      <c r="E227" s="100">
        <v>2243821.1428085817</v>
      </c>
      <c r="G227" s="91" t="s">
        <v>174</v>
      </c>
      <c r="H227" s="92">
        <v>6436009</v>
      </c>
      <c r="I227" s="91" t="s">
        <v>5</v>
      </c>
      <c r="J227" s="91"/>
      <c r="K227" s="90" t="str">
        <f t="shared" si="3"/>
        <v/>
      </c>
    </row>
    <row r="228" spans="1:11">
      <c r="A228" s="95" t="s">
        <v>211</v>
      </c>
      <c r="B228" s="96">
        <v>6532021</v>
      </c>
      <c r="C228" s="1" t="s">
        <v>21</v>
      </c>
      <c r="D228" s="98">
        <v>71365929</v>
      </c>
      <c r="E228" s="100">
        <v>3165740.1209183927</v>
      </c>
      <c r="G228" s="91" t="s">
        <v>51</v>
      </c>
      <c r="H228" s="92">
        <v>6434006</v>
      </c>
      <c r="I228" s="91" t="s">
        <v>18</v>
      </c>
      <c r="J228" s="91"/>
      <c r="K228" s="90" t="str">
        <f t="shared" si="3"/>
        <v/>
      </c>
    </row>
    <row r="229" spans="1:11">
      <c r="A229" s="95" t="s">
        <v>130</v>
      </c>
      <c r="B229" s="96">
        <v>6636011</v>
      </c>
      <c r="C229" s="1" t="s">
        <v>16</v>
      </c>
      <c r="D229" s="98">
        <v>71365930</v>
      </c>
      <c r="E229" s="100">
        <v>2253706.821834811</v>
      </c>
      <c r="G229" s="91" t="s">
        <v>232</v>
      </c>
      <c r="H229" s="92">
        <v>6631017</v>
      </c>
      <c r="I229" s="91" t="s">
        <v>23</v>
      </c>
      <c r="J229" s="91">
        <v>71365575</v>
      </c>
      <c r="K229" s="90" t="str">
        <f t="shared" si="3"/>
        <v>Abt.2</v>
      </c>
    </row>
    <row r="230" spans="1:11">
      <c r="A230" s="95" t="s">
        <v>335</v>
      </c>
      <c r="B230" s="96">
        <v>6534019</v>
      </c>
      <c r="C230" s="1" t="s">
        <v>22</v>
      </c>
      <c r="D230" s="98">
        <v>71365931</v>
      </c>
      <c r="E230" s="100">
        <v>750000</v>
      </c>
      <c r="G230" s="91" t="s">
        <v>210</v>
      </c>
      <c r="H230" s="92">
        <v>6532015</v>
      </c>
      <c r="I230" s="91" t="s">
        <v>21</v>
      </c>
      <c r="J230" s="91">
        <v>71365574</v>
      </c>
      <c r="K230" s="90" t="str">
        <f t="shared" si="3"/>
        <v>Abt.2</v>
      </c>
    </row>
    <row r="231" spans="1:11">
      <c r="A231" s="95" t="s">
        <v>263</v>
      </c>
      <c r="B231" s="96">
        <v>6433013</v>
      </c>
      <c r="C231" s="1" t="s">
        <v>17</v>
      </c>
      <c r="D231" s="98">
        <v>71365932</v>
      </c>
      <c r="E231" s="100">
        <v>750000</v>
      </c>
      <c r="G231" s="91" t="s">
        <v>21</v>
      </c>
      <c r="H231" s="92">
        <v>6532000</v>
      </c>
      <c r="I231" s="91"/>
      <c r="J231" s="91"/>
      <c r="K231" s="90" t="str">
        <f t="shared" si="3"/>
        <v/>
      </c>
    </row>
    <row r="232" spans="1:11">
      <c r="A232" s="95" t="s">
        <v>430</v>
      </c>
      <c r="B232" s="96">
        <v>6635018</v>
      </c>
      <c r="C232" s="1" t="s">
        <v>15</v>
      </c>
      <c r="D232" s="98">
        <v>71365933</v>
      </c>
      <c r="E232" s="100">
        <v>1046439.9498772183</v>
      </c>
      <c r="G232" s="91" t="s">
        <v>331</v>
      </c>
      <c r="H232" s="92">
        <v>6534012</v>
      </c>
      <c r="I232" s="91" t="s">
        <v>22</v>
      </c>
      <c r="J232" s="91">
        <v>71365575</v>
      </c>
      <c r="K232" s="90" t="str">
        <f t="shared" si="3"/>
        <v>Abt.2</v>
      </c>
    </row>
    <row r="233" spans="1:11">
      <c r="A233" s="95" t="s">
        <v>53</v>
      </c>
      <c r="B233" s="96">
        <v>6434011</v>
      </c>
      <c r="C233" s="1" t="s">
        <v>18</v>
      </c>
      <c r="D233" s="98">
        <v>71365934</v>
      </c>
      <c r="E233" s="100">
        <v>3149994.7460845793</v>
      </c>
      <c r="G233" s="91" t="s">
        <v>39</v>
      </c>
      <c r="H233" s="92">
        <v>6431013</v>
      </c>
      <c r="I233" s="91" t="s">
        <v>3</v>
      </c>
      <c r="J233" s="91"/>
      <c r="K233" s="90" t="str">
        <f t="shared" si="3"/>
        <v/>
      </c>
    </row>
    <row r="234" spans="1:11">
      <c r="A234" s="95" t="s">
        <v>41</v>
      </c>
      <c r="B234" s="96">
        <v>6431020</v>
      </c>
      <c r="C234" s="1" t="s">
        <v>3</v>
      </c>
      <c r="D234" s="98">
        <v>71365935</v>
      </c>
      <c r="E234" s="100">
        <v>7575754.5907088518</v>
      </c>
      <c r="G234" s="91" t="s">
        <v>3</v>
      </c>
      <c r="H234" s="92">
        <v>6431000</v>
      </c>
      <c r="I234" s="91"/>
      <c r="J234" s="91"/>
      <c r="K234" s="90" t="str">
        <f t="shared" si="3"/>
        <v/>
      </c>
    </row>
    <row r="235" spans="1:11">
      <c r="A235" s="95" t="s">
        <v>431</v>
      </c>
      <c r="B235" s="96">
        <v>6635019</v>
      </c>
      <c r="C235" s="1" t="s">
        <v>15</v>
      </c>
      <c r="D235" s="98">
        <v>71365936</v>
      </c>
      <c r="E235" s="100">
        <v>1377233.1267075932</v>
      </c>
      <c r="G235" s="91" t="s">
        <v>4</v>
      </c>
      <c r="H235" s="92">
        <v>6432000</v>
      </c>
      <c r="I235" s="91"/>
      <c r="J235" s="91">
        <v>71365576</v>
      </c>
      <c r="K235" s="90" t="str">
        <f t="shared" si="3"/>
        <v>Abt.2</v>
      </c>
    </row>
    <row r="236" spans="1:11">
      <c r="A236" s="95" t="s">
        <v>416</v>
      </c>
      <c r="B236" s="96">
        <v>6634025</v>
      </c>
      <c r="C236" s="1" t="s">
        <v>14</v>
      </c>
      <c r="D236" s="98">
        <v>71365937</v>
      </c>
      <c r="E236" s="100">
        <v>1709719.7108066045</v>
      </c>
      <c r="G236" s="91" t="s">
        <v>23</v>
      </c>
      <c r="H236" s="92">
        <v>6631000</v>
      </c>
      <c r="I236" s="91"/>
      <c r="J236" s="91">
        <v>71365575</v>
      </c>
      <c r="K236" s="90" t="str">
        <f t="shared" si="3"/>
        <v>Abt.2</v>
      </c>
    </row>
    <row r="237" spans="1:11">
      <c r="A237" s="95" t="s">
        <v>60</v>
      </c>
      <c r="B237" s="96">
        <v>6435029</v>
      </c>
      <c r="C237" s="1" t="s">
        <v>19</v>
      </c>
      <c r="D237" s="98">
        <v>71365938</v>
      </c>
      <c r="E237" s="100">
        <v>3068757.9656301201</v>
      </c>
      <c r="G237" s="91" t="s">
        <v>20</v>
      </c>
      <c r="H237" s="92">
        <v>6531000</v>
      </c>
      <c r="I237" s="91"/>
      <c r="J237" s="91"/>
      <c r="K237" s="90" t="str">
        <f t="shared" si="3"/>
        <v/>
      </c>
    </row>
    <row r="238" spans="1:11">
      <c r="A238" s="95" t="s">
        <v>324</v>
      </c>
      <c r="B238" s="96">
        <v>6533016</v>
      </c>
      <c r="C238" s="1" t="s">
        <v>10</v>
      </c>
      <c r="D238" s="98">
        <v>71365939</v>
      </c>
      <c r="E238" s="100">
        <v>1382931.0816598295</v>
      </c>
      <c r="G238" s="91" t="s">
        <v>17</v>
      </c>
      <c r="H238" s="92">
        <v>6433000</v>
      </c>
      <c r="I238" s="91"/>
      <c r="J238" s="91">
        <v>71365576</v>
      </c>
      <c r="K238" s="90" t="str">
        <f t="shared" si="3"/>
        <v>Abt.2</v>
      </c>
    </row>
    <row r="239" spans="1:11">
      <c r="A239" s="95" t="s">
        <v>433</v>
      </c>
      <c r="B239" s="96">
        <v>6635021</v>
      </c>
      <c r="C239" s="1" t="s">
        <v>15</v>
      </c>
      <c r="D239" s="98">
        <v>71365940</v>
      </c>
      <c r="E239" s="100">
        <v>1558125.6582760578</v>
      </c>
      <c r="G239" s="91" t="s">
        <v>12</v>
      </c>
      <c r="H239" s="92">
        <v>6632000</v>
      </c>
      <c r="I239" s="91"/>
      <c r="J239" s="91"/>
      <c r="K239" s="90" t="str">
        <f t="shared" si="3"/>
        <v/>
      </c>
    </row>
    <row r="240" spans="1:11">
      <c r="A240" s="95" t="s">
        <v>137</v>
      </c>
      <c r="B240" s="96">
        <v>6431021</v>
      </c>
      <c r="C240" s="1" t="s">
        <v>3</v>
      </c>
      <c r="D240" s="98">
        <v>71365941</v>
      </c>
      <c r="E240" s="100">
        <v>2422698.7340827198</v>
      </c>
      <c r="G240" s="91" t="s">
        <v>13</v>
      </c>
      <c r="H240" s="92">
        <v>6633000</v>
      </c>
      <c r="I240" s="91"/>
      <c r="J240" s="91"/>
      <c r="K240" s="90" t="str">
        <f t="shared" si="3"/>
        <v/>
      </c>
    </row>
    <row r="241" spans="1:11">
      <c r="A241" s="95" t="s">
        <v>316</v>
      </c>
      <c r="B241" s="96">
        <v>6532022</v>
      </c>
      <c r="C241" s="1" t="s">
        <v>21</v>
      </c>
      <c r="D241" s="98">
        <v>71365942</v>
      </c>
      <c r="E241" s="100">
        <v>942360.68380370934</v>
      </c>
      <c r="G241" s="91" t="s">
        <v>10</v>
      </c>
      <c r="H241" s="92">
        <v>6533000</v>
      </c>
      <c r="I241" s="91"/>
      <c r="J241" s="91">
        <v>71365577</v>
      </c>
      <c r="K241" s="90" t="str">
        <f t="shared" si="3"/>
        <v>Abt.2</v>
      </c>
    </row>
    <row r="242" spans="1:11">
      <c r="A242" s="95" t="s">
        <v>350</v>
      </c>
      <c r="B242" s="96">
        <v>6535019</v>
      </c>
      <c r="C242" s="1" t="s">
        <v>11</v>
      </c>
      <c r="D242" s="98">
        <v>71365943</v>
      </c>
      <c r="E242" s="100">
        <v>750000</v>
      </c>
      <c r="G242" s="91" t="s">
        <v>22</v>
      </c>
      <c r="H242" s="92">
        <v>6534000</v>
      </c>
      <c r="I242" s="91"/>
      <c r="J242" s="91">
        <v>71365576</v>
      </c>
      <c r="K242" s="90" t="str">
        <f t="shared" si="3"/>
        <v>Abt.2</v>
      </c>
    </row>
    <row r="243" spans="1:11">
      <c r="A243" s="95" t="s">
        <v>444</v>
      </c>
      <c r="B243" s="96">
        <v>6636014</v>
      </c>
      <c r="C243" s="1" t="s">
        <v>16</v>
      </c>
      <c r="D243" s="98">
        <v>71365944</v>
      </c>
      <c r="E243" s="100">
        <v>1174589.3731224178</v>
      </c>
      <c r="G243" s="91" t="s">
        <v>7</v>
      </c>
      <c r="H243" s="92">
        <v>6438000</v>
      </c>
      <c r="I243" s="91"/>
      <c r="J243" s="91"/>
      <c r="K243" s="90" t="str">
        <f t="shared" si="3"/>
        <v/>
      </c>
    </row>
    <row r="244" spans="1:11">
      <c r="A244" s="95" t="s">
        <v>161</v>
      </c>
      <c r="B244" s="96">
        <v>6434012</v>
      </c>
      <c r="C244" s="1" t="s">
        <v>18</v>
      </c>
      <c r="D244" s="98">
        <v>71365945</v>
      </c>
      <c r="E244" s="100">
        <v>750000</v>
      </c>
      <c r="G244" s="91" t="s">
        <v>15</v>
      </c>
      <c r="H244" s="92">
        <v>6635000</v>
      </c>
      <c r="I244" s="91"/>
      <c r="J244" s="91">
        <v>71365577</v>
      </c>
      <c r="K244" s="90" t="str">
        <f t="shared" si="3"/>
        <v>Abt.2</v>
      </c>
    </row>
    <row r="245" spans="1:11">
      <c r="A245" s="95" t="s">
        <v>101</v>
      </c>
      <c r="B245" s="96">
        <v>6533017</v>
      </c>
      <c r="C245" s="1" t="s">
        <v>10</v>
      </c>
      <c r="D245" s="98">
        <v>71365946</v>
      </c>
      <c r="E245" s="100" t="s">
        <v>554</v>
      </c>
      <c r="G245" s="91" t="s">
        <v>74</v>
      </c>
      <c r="H245" s="92">
        <v>6438006</v>
      </c>
      <c r="I245" s="91" t="s">
        <v>7</v>
      </c>
      <c r="J245" s="91"/>
      <c r="K245" s="90" t="str">
        <f t="shared" si="3"/>
        <v/>
      </c>
    </row>
    <row r="246" spans="1:11">
      <c r="A246" s="95" t="s">
        <v>219</v>
      </c>
      <c r="B246" s="96">
        <v>6533018</v>
      </c>
      <c r="C246" s="1" t="s">
        <v>10</v>
      </c>
      <c r="D246" s="98">
        <v>71365947</v>
      </c>
      <c r="E246" s="100">
        <v>1908883.1129743054</v>
      </c>
      <c r="G246" s="91" t="s">
        <v>166</v>
      </c>
      <c r="H246" s="92">
        <v>6435017</v>
      </c>
      <c r="I246" s="91" t="s">
        <v>19</v>
      </c>
      <c r="J246" s="91"/>
      <c r="K246" s="90" t="str">
        <f t="shared" si="3"/>
        <v/>
      </c>
    </row>
    <row r="247" spans="1:11">
      <c r="A247" s="95" t="s">
        <v>266</v>
      </c>
      <c r="B247" s="96">
        <v>6434013</v>
      </c>
      <c r="C247" s="1" t="s">
        <v>18</v>
      </c>
      <c r="D247" s="98">
        <v>71367272</v>
      </c>
      <c r="E247" s="100">
        <v>1022040.4649398209</v>
      </c>
      <c r="G247" s="91" t="s">
        <v>198</v>
      </c>
      <c r="H247" s="92">
        <v>6531009</v>
      </c>
      <c r="I247" s="91" t="s">
        <v>20</v>
      </c>
      <c r="J247" s="91">
        <v>71365578</v>
      </c>
      <c r="K247" s="90" t="str">
        <f t="shared" si="3"/>
        <v>Abt.2</v>
      </c>
    </row>
    <row r="248" spans="1:11">
      <c r="A248" s="95" t="s">
        <v>336</v>
      </c>
      <c r="B248" s="96">
        <v>6534020</v>
      </c>
      <c r="C248" s="1" t="s">
        <v>22</v>
      </c>
      <c r="D248" s="98">
        <v>71367273</v>
      </c>
      <c r="E248" s="100">
        <v>1260510.7923269332</v>
      </c>
      <c r="G248" s="91" t="s">
        <v>95</v>
      </c>
      <c r="H248" s="92">
        <v>6531010</v>
      </c>
      <c r="I248" s="91" t="s">
        <v>20</v>
      </c>
      <c r="J248" s="91">
        <v>71365577</v>
      </c>
      <c r="K248" s="90" t="str">
        <f t="shared" si="3"/>
        <v>Abt.2</v>
      </c>
    </row>
    <row r="249" spans="1:11">
      <c r="A249" s="95" t="s">
        <v>325</v>
      </c>
      <c r="B249" s="96">
        <v>6533019</v>
      </c>
      <c r="C249" s="1" t="s">
        <v>10</v>
      </c>
      <c r="D249" s="98">
        <v>71367274</v>
      </c>
      <c r="E249" s="100">
        <v>985679.95144673705</v>
      </c>
      <c r="G249" s="91" t="s">
        <v>107</v>
      </c>
      <c r="H249" s="92">
        <v>6535011</v>
      </c>
      <c r="I249" s="91" t="s">
        <v>11</v>
      </c>
      <c r="J249" s="91"/>
      <c r="K249" s="90" t="str">
        <f t="shared" si="3"/>
        <v/>
      </c>
    </row>
    <row r="250" spans="1:11">
      <c r="A250" s="95" t="s">
        <v>445</v>
      </c>
      <c r="B250" s="96">
        <v>6636015</v>
      </c>
      <c r="C250" s="1" t="s">
        <v>16</v>
      </c>
      <c r="D250" s="98">
        <v>71367275</v>
      </c>
      <c r="E250" s="100">
        <v>750000</v>
      </c>
      <c r="G250" s="91" t="s">
        <v>251</v>
      </c>
      <c r="H250" s="92">
        <v>6431014</v>
      </c>
      <c r="I250" s="91" t="s">
        <v>3</v>
      </c>
      <c r="J250" s="91">
        <v>71365578</v>
      </c>
      <c r="K250" s="90" t="str">
        <f t="shared" si="3"/>
        <v>Abt.2</v>
      </c>
    </row>
    <row r="251" spans="1:11">
      <c r="A251" s="95" t="s">
        <v>46</v>
      </c>
      <c r="B251" s="96">
        <v>6432023</v>
      </c>
      <c r="C251" s="1" t="s">
        <v>4</v>
      </c>
      <c r="D251" s="98">
        <v>71367276</v>
      </c>
      <c r="E251" s="100">
        <v>750000</v>
      </c>
      <c r="G251" s="91" t="s">
        <v>346</v>
      </c>
      <c r="H251" s="92">
        <v>6535012</v>
      </c>
      <c r="I251" s="91" t="s">
        <v>11</v>
      </c>
      <c r="J251" s="91"/>
      <c r="K251" s="90" t="str">
        <f t="shared" si="3"/>
        <v/>
      </c>
    </row>
    <row r="252" spans="1:11">
      <c r="A252" s="95" t="s">
        <v>593</v>
      </c>
      <c r="B252" s="96">
        <v>6633030</v>
      </c>
      <c r="C252" s="1" t="s">
        <v>13</v>
      </c>
      <c r="D252" s="98">
        <v>71365896</v>
      </c>
      <c r="E252" s="100">
        <v>750407.41615149169</v>
      </c>
      <c r="G252" s="91" t="s">
        <v>311</v>
      </c>
      <c r="H252" s="92">
        <v>6532016</v>
      </c>
      <c r="I252" s="91" t="s">
        <v>21</v>
      </c>
      <c r="J252" s="91"/>
      <c r="K252" s="90" t="str">
        <f t="shared" si="3"/>
        <v/>
      </c>
    </row>
    <row r="253" spans="1:11">
      <c r="A253" s="95" t="s">
        <v>204</v>
      </c>
      <c r="B253" s="96">
        <v>6531018</v>
      </c>
      <c r="C253" s="1" t="s">
        <v>20</v>
      </c>
      <c r="D253" s="98">
        <v>71367277</v>
      </c>
      <c r="E253" s="100">
        <v>2178598.6557185166</v>
      </c>
      <c r="G253" s="91" t="s">
        <v>96</v>
      </c>
      <c r="H253" s="92">
        <v>6531011</v>
      </c>
      <c r="I253" s="91" t="s">
        <v>20</v>
      </c>
      <c r="J253" s="91">
        <v>71365579</v>
      </c>
      <c r="K253" s="90" t="str">
        <f t="shared" si="3"/>
        <v>Abt.2</v>
      </c>
    </row>
    <row r="254" spans="1:11">
      <c r="A254" s="95" t="s">
        <v>224</v>
      </c>
      <c r="B254" s="96">
        <v>6534021</v>
      </c>
      <c r="C254" s="1" t="s">
        <v>22</v>
      </c>
      <c r="D254" s="98">
        <v>71367278</v>
      </c>
      <c r="E254" s="100">
        <v>2263748</v>
      </c>
      <c r="G254" s="91" t="s">
        <v>428</v>
      </c>
      <c r="H254" s="92">
        <v>6635016</v>
      </c>
      <c r="I254" s="91" t="s">
        <v>15</v>
      </c>
      <c r="J254" s="91">
        <v>71365578</v>
      </c>
      <c r="K254" s="90" t="str">
        <f t="shared" si="3"/>
        <v>Abt.2</v>
      </c>
    </row>
    <row r="255" spans="1:11">
      <c r="A255" s="95" t="s">
        <v>9</v>
      </c>
      <c r="B255" s="96">
        <v>6440000</v>
      </c>
      <c r="C255" s="1" t="s">
        <v>453</v>
      </c>
      <c r="D255" s="98">
        <v>71367279</v>
      </c>
      <c r="E255" s="100">
        <v>31016440.000000004</v>
      </c>
      <c r="G255" s="91" t="s">
        <v>391</v>
      </c>
      <c r="H255" s="92">
        <v>6633016</v>
      </c>
      <c r="I255" s="91" t="s">
        <v>13</v>
      </c>
      <c r="J255" s="91"/>
      <c r="K255" s="90" t="str">
        <f t="shared" si="3"/>
        <v/>
      </c>
    </row>
    <row r="256" spans="1:11">
      <c r="A256" s="95" t="s">
        <v>434</v>
      </c>
      <c r="B256" s="96">
        <v>6635022</v>
      </c>
      <c r="C256" s="1" t="s">
        <v>15</v>
      </c>
      <c r="D256" s="98">
        <v>71367280</v>
      </c>
      <c r="E256" s="100">
        <v>750000</v>
      </c>
      <c r="G256" s="91" t="s">
        <v>175</v>
      </c>
      <c r="H256" s="92">
        <v>6436010</v>
      </c>
      <c r="I256" s="91" t="s">
        <v>5</v>
      </c>
      <c r="J256" s="91">
        <v>71365579</v>
      </c>
      <c r="K256" s="90" t="str">
        <f t="shared" si="3"/>
        <v>Abt.2</v>
      </c>
    </row>
    <row r="257" spans="1:11">
      <c r="A257" s="95" t="s">
        <v>417</v>
      </c>
      <c r="B257" s="96">
        <v>6634026</v>
      </c>
      <c r="C257" s="1" t="s">
        <v>14</v>
      </c>
      <c r="D257" s="98">
        <v>71367281</v>
      </c>
      <c r="E257" s="100" t="s">
        <v>554</v>
      </c>
      <c r="G257" s="91" t="s">
        <v>100</v>
      </c>
      <c r="H257" s="92">
        <v>6533009</v>
      </c>
      <c r="I257" s="91" t="s">
        <v>10</v>
      </c>
      <c r="J257" s="91"/>
      <c r="K257" s="90" t="str">
        <f t="shared" si="3"/>
        <v/>
      </c>
    </row>
    <row r="258" spans="1:11">
      <c r="A258" s="95" t="s">
        <v>195</v>
      </c>
      <c r="B258" s="96">
        <v>6440024</v>
      </c>
      <c r="C258" s="1" t="s">
        <v>9</v>
      </c>
      <c r="D258" s="98">
        <v>71367282</v>
      </c>
      <c r="E258" s="100">
        <v>2247358.0060911765</v>
      </c>
      <c r="G258" s="91" t="s">
        <v>294</v>
      </c>
      <c r="H258" s="92">
        <v>6440014</v>
      </c>
      <c r="I258" s="91" t="s">
        <v>9</v>
      </c>
      <c r="J258" s="91"/>
      <c r="K258" s="90" t="str">
        <f t="shared" si="3"/>
        <v/>
      </c>
    </row>
    <row r="259" spans="1:11">
      <c r="A259" s="95" t="s">
        <v>300</v>
      </c>
      <c r="B259" s="96">
        <v>6440025</v>
      </c>
      <c r="C259" s="1" t="s">
        <v>9</v>
      </c>
      <c r="D259" s="98">
        <v>71367283</v>
      </c>
      <c r="E259" s="100">
        <v>1109657.2400979768</v>
      </c>
      <c r="G259" s="91" t="s">
        <v>199</v>
      </c>
      <c r="H259" s="92">
        <v>6531012</v>
      </c>
      <c r="I259" s="91" t="s">
        <v>20</v>
      </c>
      <c r="J259" s="91">
        <v>71365580</v>
      </c>
      <c r="K259" s="90" t="str">
        <f t="shared" ref="K259:K322" si="4">IF(J259&gt;0,"Abt.2","")</f>
        <v>Abt.2</v>
      </c>
    </row>
    <row r="260" spans="1:11">
      <c r="A260" s="95" t="s">
        <v>398</v>
      </c>
      <c r="B260" s="96">
        <v>6633029</v>
      </c>
      <c r="C260" s="1" t="s">
        <v>13</v>
      </c>
      <c r="D260" s="98">
        <v>71367284</v>
      </c>
      <c r="E260" s="100">
        <v>1345742.3770399673</v>
      </c>
      <c r="G260" s="91" t="s">
        <v>252</v>
      </c>
      <c r="H260" s="92">
        <v>6431015</v>
      </c>
      <c r="I260" s="91" t="s">
        <v>3</v>
      </c>
      <c r="J260" s="91">
        <v>71365579</v>
      </c>
      <c r="K260" s="90" t="str">
        <f t="shared" si="4"/>
        <v>Abt.2</v>
      </c>
    </row>
    <row r="261" spans="1:11">
      <c r="A261" s="95" t="s">
        <v>254</v>
      </c>
      <c r="B261" s="96">
        <v>6431022</v>
      </c>
      <c r="C261" s="1" t="s">
        <v>3</v>
      </c>
      <c r="D261" s="98">
        <v>71367285</v>
      </c>
      <c r="E261" s="100">
        <v>945944.31552640512</v>
      </c>
      <c r="G261" s="91" t="s">
        <v>167</v>
      </c>
      <c r="H261" s="92">
        <v>6435018</v>
      </c>
      <c r="I261" s="91" t="s">
        <v>19</v>
      </c>
      <c r="J261" s="91"/>
      <c r="K261" s="90" t="str">
        <f t="shared" si="4"/>
        <v/>
      </c>
    </row>
    <row r="262" spans="1:11">
      <c r="G262" s="91" t="s">
        <v>320</v>
      </c>
      <c r="H262" s="92">
        <v>6533010</v>
      </c>
      <c r="I262" s="91" t="s">
        <v>10</v>
      </c>
      <c r="J262" s="91">
        <v>71365580</v>
      </c>
      <c r="K262" s="90" t="str">
        <f t="shared" si="4"/>
        <v>Abt.2</v>
      </c>
    </row>
    <row r="263" spans="1:11">
      <c r="G263" s="91" t="s">
        <v>239</v>
      </c>
      <c r="H263" s="92">
        <v>6633017</v>
      </c>
      <c r="I263" s="91" t="s">
        <v>13</v>
      </c>
      <c r="J263" s="91"/>
      <c r="K263" s="90" t="str">
        <f t="shared" si="4"/>
        <v/>
      </c>
    </row>
    <row r="264" spans="1:11">
      <c r="G264" s="91" t="s">
        <v>332</v>
      </c>
      <c r="H264" s="92">
        <v>6534013</v>
      </c>
      <c r="I264" s="91" t="s">
        <v>22</v>
      </c>
      <c r="J264" s="91"/>
      <c r="K264" s="90" t="str">
        <f t="shared" si="4"/>
        <v/>
      </c>
    </row>
    <row r="265" spans="1:11">
      <c r="G265" s="91" t="s">
        <v>200</v>
      </c>
      <c r="H265" s="92">
        <v>6531013</v>
      </c>
      <c r="I265" s="91" t="s">
        <v>20</v>
      </c>
      <c r="J265" s="91">
        <v>71365581</v>
      </c>
      <c r="K265" s="90" t="str">
        <f t="shared" si="4"/>
        <v>Abt.2</v>
      </c>
    </row>
    <row r="266" spans="1:11">
      <c r="G266" s="91" t="s">
        <v>286</v>
      </c>
      <c r="H266" s="92">
        <v>6439010</v>
      </c>
      <c r="I266" s="91" t="s">
        <v>8</v>
      </c>
      <c r="J266" s="91">
        <v>71365580</v>
      </c>
      <c r="K266" s="90" t="str">
        <f t="shared" si="4"/>
        <v>Abt.2</v>
      </c>
    </row>
    <row r="267" spans="1:11">
      <c r="G267" s="91" t="s">
        <v>40</v>
      </c>
      <c r="H267" s="92">
        <v>6431016</v>
      </c>
      <c r="I267" s="91" t="s">
        <v>3</v>
      </c>
      <c r="J267" s="91"/>
      <c r="K267" s="90" t="str">
        <f t="shared" si="4"/>
        <v/>
      </c>
    </row>
    <row r="268" spans="1:11">
      <c r="G268" s="91" t="s">
        <v>374</v>
      </c>
      <c r="H268" s="92">
        <v>6632012</v>
      </c>
      <c r="I268" s="91" t="s">
        <v>12</v>
      </c>
      <c r="J268" s="91">
        <v>71365581</v>
      </c>
      <c r="K268" s="90" t="str">
        <f t="shared" si="4"/>
        <v>Abt.2</v>
      </c>
    </row>
    <row r="269" spans="1:11">
      <c r="G269" s="91" t="s">
        <v>281</v>
      </c>
      <c r="H269" s="92">
        <v>6437010</v>
      </c>
      <c r="I269" s="91" t="s">
        <v>6</v>
      </c>
      <c r="J269" s="91"/>
      <c r="K269" s="90" t="str">
        <f t="shared" si="4"/>
        <v/>
      </c>
    </row>
    <row r="270" spans="1:11">
      <c r="G270" s="91" t="s">
        <v>183</v>
      </c>
      <c r="H270" s="92">
        <v>6438007</v>
      </c>
      <c r="I270" s="91" t="s">
        <v>7</v>
      </c>
      <c r="J270" s="91"/>
      <c r="K270" s="90" t="str">
        <f t="shared" si="4"/>
        <v/>
      </c>
    </row>
    <row r="271" spans="1:11">
      <c r="G271" s="91" t="s">
        <v>19</v>
      </c>
      <c r="H271" s="92">
        <v>6435000</v>
      </c>
      <c r="I271" s="91"/>
      <c r="J271" s="91">
        <v>71365582</v>
      </c>
      <c r="K271" s="90" t="str">
        <f t="shared" si="4"/>
        <v>Abt.2</v>
      </c>
    </row>
    <row r="272" spans="1:11">
      <c r="G272" s="91" t="s">
        <v>58</v>
      </c>
      <c r="H272" s="92">
        <v>6435019</v>
      </c>
      <c r="I272" s="91" t="s">
        <v>19</v>
      </c>
      <c r="J272" s="91">
        <v>71365581</v>
      </c>
      <c r="K272" s="90" t="str">
        <f t="shared" si="4"/>
        <v>Abt.2</v>
      </c>
    </row>
    <row r="273" spans="7:11">
      <c r="G273" s="91" t="s">
        <v>5</v>
      </c>
      <c r="H273" s="92">
        <v>6436000</v>
      </c>
      <c r="I273" s="91"/>
      <c r="J273" s="91"/>
      <c r="K273" s="90" t="str">
        <f t="shared" si="4"/>
        <v/>
      </c>
    </row>
    <row r="274" spans="7:11">
      <c r="G274" s="91" t="s">
        <v>406</v>
      </c>
      <c r="H274" s="92">
        <v>6634013</v>
      </c>
      <c r="I274" s="91" t="s">
        <v>14</v>
      </c>
      <c r="J274" s="91">
        <v>71365582</v>
      </c>
      <c r="K274" s="90" t="str">
        <f t="shared" si="4"/>
        <v>Abt.2</v>
      </c>
    </row>
    <row r="275" spans="7:11">
      <c r="G275" s="91" t="s">
        <v>34</v>
      </c>
      <c r="H275" s="92">
        <v>6534014</v>
      </c>
      <c r="I275" s="91" t="s">
        <v>22</v>
      </c>
      <c r="J275" s="91"/>
      <c r="K275" s="90" t="str">
        <f t="shared" si="4"/>
        <v/>
      </c>
    </row>
    <row r="276" spans="7:11">
      <c r="G276" s="91" t="s">
        <v>438</v>
      </c>
      <c r="H276" s="92">
        <v>6636007</v>
      </c>
      <c r="I276" s="91" t="s">
        <v>16</v>
      </c>
      <c r="J276" s="91"/>
      <c r="K276" s="90" t="str">
        <f t="shared" si="4"/>
        <v/>
      </c>
    </row>
    <row r="277" spans="7:11">
      <c r="G277" s="91" t="s">
        <v>439</v>
      </c>
      <c r="H277" s="92">
        <v>6636008</v>
      </c>
      <c r="I277" s="91" t="s">
        <v>16</v>
      </c>
      <c r="J277" s="91">
        <v>71365583</v>
      </c>
      <c r="K277" s="90" t="str">
        <f t="shared" si="4"/>
        <v>Abt.2</v>
      </c>
    </row>
    <row r="278" spans="7:11">
      <c r="G278" s="91" t="s">
        <v>120</v>
      </c>
      <c r="H278" s="92">
        <v>6634014</v>
      </c>
      <c r="I278" s="91" t="s">
        <v>14</v>
      </c>
      <c r="J278" s="91">
        <v>71365582</v>
      </c>
      <c r="K278" s="90" t="str">
        <f t="shared" si="4"/>
        <v>Abt.2</v>
      </c>
    </row>
    <row r="279" spans="7:11">
      <c r="G279" s="91" t="s">
        <v>321</v>
      </c>
      <c r="H279" s="92">
        <v>6533011</v>
      </c>
      <c r="I279" s="91" t="s">
        <v>10</v>
      </c>
      <c r="J279" s="91"/>
      <c r="K279" s="90" t="str">
        <f t="shared" si="4"/>
        <v/>
      </c>
    </row>
    <row r="280" spans="7:11">
      <c r="G280" s="91" t="s">
        <v>322</v>
      </c>
      <c r="H280" s="92">
        <v>6533012</v>
      </c>
      <c r="I280" s="91" t="s">
        <v>10</v>
      </c>
      <c r="J280" s="91">
        <v>71365583</v>
      </c>
      <c r="K280" s="90" t="str">
        <f t="shared" si="4"/>
        <v>Abt.2</v>
      </c>
    </row>
    <row r="281" spans="7:11">
      <c r="G281" s="91" t="s">
        <v>259</v>
      </c>
      <c r="H281" s="92">
        <v>6432012</v>
      </c>
      <c r="I281" s="91" t="s">
        <v>4</v>
      </c>
      <c r="J281" s="91"/>
      <c r="K281" s="90" t="str">
        <f t="shared" si="4"/>
        <v/>
      </c>
    </row>
    <row r="282" spans="7:11">
      <c r="G282" s="91" t="s">
        <v>70</v>
      </c>
      <c r="H282" s="92">
        <v>6437011</v>
      </c>
      <c r="I282" s="91" t="s">
        <v>6</v>
      </c>
      <c r="J282" s="91"/>
      <c r="K282" s="90" t="str">
        <f t="shared" si="4"/>
        <v/>
      </c>
    </row>
    <row r="283" spans="7:11">
      <c r="G283" s="91" t="s">
        <v>312</v>
      </c>
      <c r="H283" s="92">
        <v>6532017</v>
      </c>
      <c r="I283" s="91" t="s">
        <v>21</v>
      </c>
      <c r="J283" s="91">
        <v>71365584</v>
      </c>
      <c r="K283" s="90" t="str">
        <f t="shared" si="4"/>
        <v>Abt.2</v>
      </c>
    </row>
    <row r="284" spans="7:11">
      <c r="G284" s="91" t="s">
        <v>260</v>
      </c>
      <c r="H284" s="92">
        <v>6432013</v>
      </c>
      <c r="I284" s="91" t="s">
        <v>4</v>
      </c>
      <c r="J284" s="91">
        <v>71365583</v>
      </c>
      <c r="K284" s="90" t="str">
        <f t="shared" si="4"/>
        <v>Abt.2</v>
      </c>
    </row>
    <row r="285" spans="7:11">
      <c r="G285" s="91" t="s">
        <v>48</v>
      </c>
      <c r="H285" s="92">
        <v>6433008</v>
      </c>
      <c r="I285" s="91" t="s">
        <v>17</v>
      </c>
      <c r="J285" s="91"/>
      <c r="K285" s="90" t="str">
        <f t="shared" si="4"/>
        <v/>
      </c>
    </row>
    <row r="286" spans="7:11">
      <c r="G286" s="91" t="s">
        <v>135</v>
      </c>
      <c r="H286" s="92">
        <v>6431017</v>
      </c>
      <c r="I286" s="91" t="s">
        <v>3</v>
      </c>
      <c r="J286" s="91">
        <v>71365584</v>
      </c>
      <c r="K286" s="90" t="str">
        <f t="shared" si="4"/>
        <v>Abt.2</v>
      </c>
    </row>
    <row r="287" spans="7:11">
      <c r="G287" s="91" t="s">
        <v>407</v>
      </c>
      <c r="H287" s="92">
        <v>6634015</v>
      </c>
      <c r="I287" s="91" t="s">
        <v>14</v>
      </c>
      <c r="J287" s="91"/>
      <c r="K287" s="90" t="str">
        <f t="shared" si="4"/>
        <v/>
      </c>
    </row>
    <row r="288" spans="7:11">
      <c r="G288" s="91" t="s">
        <v>282</v>
      </c>
      <c r="H288" s="92">
        <v>6437012</v>
      </c>
      <c r="I288" s="91" t="s">
        <v>6</v>
      </c>
      <c r="J288" s="91"/>
      <c r="K288" s="90" t="str">
        <f t="shared" si="4"/>
        <v/>
      </c>
    </row>
    <row r="289" spans="7:11">
      <c r="G289" s="91" t="s">
        <v>226</v>
      </c>
      <c r="H289" s="92">
        <v>6535013</v>
      </c>
      <c r="I289" s="91" t="s">
        <v>11</v>
      </c>
      <c r="J289" s="91">
        <v>71365585</v>
      </c>
      <c r="K289" s="90" t="str">
        <f t="shared" si="4"/>
        <v>Abt.2</v>
      </c>
    </row>
    <row r="290" spans="7:11">
      <c r="G290" s="91" t="s">
        <v>75</v>
      </c>
      <c r="H290" s="92">
        <v>6438008</v>
      </c>
      <c r="I290" s="91" t="s">
        <v>7</v>
      </c>
      <c r="J290" s="91">
        <v>71365584</v>
      </c>
      <c r="K290" s="90" t="str">
        <f t="shared" si="4"/>
        <v>Abt.2</v>
      </c>
    </row>
    <row r="291" spans="7:11">
      <c r="G291" s="91" t="s">
        <v>142</v>
      </c>
      <c r="H291" s="92">
        <v>6432014</v>
      </c>
      <c r="I291" s="91" t="s">
        <v>4</v>
      </c>
      <c r="J291" s="91"/>
      <c r="K291" s="90" t="str">
        <f t="shared" si="4"/>
        <v/>
      </c>
    </row>
    <row r="292" spans="7:11">
      <c r="G292" s="91" t="s">
        <v>333</v>
      </c>
      <c r="H292" s="92">
        <v>6534015</v>
      </c>
      <c r="I292" s="91" t="s">
        <v>22</v>
      </c>
      <c r="J292" s="91">
        <v>71365585</v>
      </c>
      <c r="K292" s="90" t="str">
        <f t="shared" si="4"/>
        <v>Abt.2</v>
      </c>
    </row>
    <row r="293" spans="7:11">
      <c r="G293" s="91" t="s">
        <v>143</v>
      </c>
      <c r="H293" s="92">
        <v>6432015</v>
      </c>
      <c r="I293" s="91" t="s">
        <v>4</v>
      </c>
      <c r="J293" s="91"/>
      <c r="K293" s="90" t="str">
        <f t="shared" si="4"/>
        <v/>
      </c>
    </row>
    <row r="294" spans="7:11">
      <c r="G294" s="91" t="s">
        <v>295</v>
      </c>
      <c r="H294" s="92">
        <v>6440015</v>
      </c>
      <c r="I294" s="91" t="s">
        <v>9</v>
      </c>
      <c r="J294" s="91"/>
      <c r="K294" s="90" t="str">
        <f t="shared" si="4"/>
        <v/>
      </c>
    </row>
    <row r="295" spans="7:11">
      <c r="G295" s="91" t="s">
        <v>154</v>
      </c>
      <c r="H295" s="92">
        <v>6433009</v>
      </c>
      <c r="I295" s="91" t="s">
        <v>17</v>
      </c>
      <c r="J295" s="91">
        <v>71365586</v>
      </c>
      <c r="K295" s="90" t="str">
        <f t="shared" si="4"/>
        <v>Abt.2</v>
      </c>
    </row>
    <row r="296" spans="7:11">
      <c r="G296" s="91" t="s">
        <v>392</v>
      </c>
      <c r="H296" s="92">
        <v>6633018</v>
      </c>
      <c r="I296" s="91" t="s">
        <v>13</v>
      </c>
      <c r="J296" s="91">
        <v>71365585</v>
      </c>
      <c r="K296" s="90" t="str">
        <f t="shared" si="4"/>
        <v>Abt.2</v>
      </c>
    </row>
    <row r="297" spans="7:11">
      <c r="G297" s="91" t="s">
        <v>253</v>
      </c>
      <c r="H297" s="92">
        <v>6431018</v>
      </c>
      <c r="I297" s="91" t="s">
        <v>3</v>
      </c>
      <c r="J297" s="91"/>
      <c r="K297" s="90" t="str">
        <f t="shared" si="4"/>
        <v/>
      </c>
    </row>
    <row r="298" spans="7:11">
      <c r="G298" s="91" t="s">
        <v>375</v>
      </c>
      <c r="H298" s="92">
        <v>6632013</v>
      </c>
      <c r="I298" s="91" t="s">
        <v>12</v>
      </c>
      <c r="J298" s="91">
        <v>71365586</v>
      </c>
      <c r="K298" s="90" t="str">
        <f t="shared" si="4"/>
        <v>Abt.2</v>
      </c>
    </row>
    <row r="299" spans="7:11">
      <c r="G299" s="91" t="s">
        <v>158</v>
      </c>
      <c r="H299" s="92">
        <v>6434007</v>
      </c>
      <c r="I299" s="91" t="s">
        <v>18</v>
      </c>
      <c r="J299" s="91"/>
      <c r="K299" s="90" t="str">
        <f t="shared" si="4"/>
        <v/>
      </c>
    </row>
    <row r="300" spans="7:11">
      <c r="G300" s="91" t="s">
        <v>274</v>
      </c>
      <c r="H300" s="92">
        <v>6435020</v>
      </c>
      <c r="I300" s="91" t="s">
        <v>19</v>
      </c>
      <c r="J300" s="91"/>
      <c r="K300" s="90" t="str">
        <f t="shared" si="4"/>
        <v/>
      </c>
    </row>
    <row r="301" spans="7:11">
      <c r="G301" s="91" t="s">
        <v>440</v>
      </c>
      <c r="H301" s="92">
        <v>6636009</v>
      </c>
      <c r="I301" s="91" t="s">
        <v>16</v>
      </c>
      <c r="J301" s="91">
        <v>71365587</v>
      </c>
      <c r="K301" s="90" t="str">
        <f t="shared" si="4"/>
        <v>Abt.2</v>
      </c>
    </row>
    <row r="302" spans="7:11">
      <c r="G302" s="91" t="s">
        <v>376</v>
      </c>
      <c r="H302" s="92">
        <v>6632014</v>
      </c>
      <c r="I302" s="91" t="s">
        <v>12</v>
      </c>
      <c r="J302" s="91">
        <v>71365586</v>
      </c>
      <c r="K302" s="90" t="str">
        <f t="shared" si="4"/>
        <v>Abt.2</v>
      </c>
    </row>
    <row r="303" spans="7:11">
      <c r="G303" s="91" t="s">
        <v>408</v>
      </c>
      <c r="H303" s="92">
        <v>6634016</v>
      </c>
      <c r="I303" s="91" t="s">
        <v>14</v>
      </c>
      <c r="J303" s="91"/>
      <c r="K303" s="90" t="str">
        <f t="shared" si="4"/>
        <v/>
      </c>
    </row>
    <row r="304" spans="7:11">
      <c r="G304" s="91" t="s">
        <v>233</v>
      </c>
      <c r="H304" s="92">
        <v>6631018</v>
      </c>
      <c r="I304" s="91" t="s">
        <v>23</v>
      </c>
      <c r="J304" s="91">
        <v>71365587</v>
      </c>
      <c r="K304" s="90" t="str">
        <f t="shared" si="4"/>
        <v>Abt.2</v>
      </c>
    </row>
    <row r="305" spans="7:11">
      <c r="G305" s="91" t="s">
        <v>76</v>
      </c>
      <c r="H305" s="92">
        <v>6438009</v>
      </c>
      <c r="I305" s="91" t="s">
        <v>7</v>
      </c>
      <c r="J305" s="91"/>
      <c r="K305" s="90" t="str">
        <f t="shared" si="4"/>
        <v/>
      </c>
    </row>
    <row r="306" spans="7:11">
      <c r="G306" s="91" t="s">
        <v>409</v>
      </c>
      <c r="H306" s="92">
        <v>6634017</v>
      </c>
      <c r="I306" s="91" t="s">
        <v>14</v>
      </c>
      <c r="J306" s="91"/>
      <c r="K306" s="90" t="str">
        <f t="shared" si="4"/>
        <v/>
      </c>
    </row>
    <row r="307" spans="7:11">
      <c r="G307" s="91" t="s">
        <v>223</v>
      </c>
      <c r="H307" s="92">
        <v>6534016</v>
      </c>
      <c r="I307" s="91" t="s">
        <v>22</v>
      </c>
      <c r="J307" s="91">
        <v>71365588</v>
      </c>
      <c r="K307" s="90" t="str">
        <f t="shared" si="4"/>
        <v>Abt.2</v>
      </c>
    </row>
    <row r="308" spans="7:11">
      <c r="G308" s="91" t="s">
        <v>92</v>
      </c>
      <c r="H308" s="92">
        <v>6440016</v>
      </c>
      <c r="I308" s="91" t="s">
        <v>9</v>
      </c>
      <c r="J308" s="91">
        <v>71365587</v>
      </c>
      <c r="K308" s="90" t="str">
        <f t="shared" si="4"/>
        <v>Abt.2</v>
      </c>
    </row>
    <row r="309" spans="7:11">
      <c r="G309" s="91" t="s">
        <v>192</v>
      </c>
      <c r="H309" s="92">
        <v>6440017</v>
      </c>
      <c r="I309" s="91" t="s">
        <v>9</v>
      </c>
      <c r="J309" s="91"/>
      <c r="K309" s="90" t="str">
        <f t="shared" si="4"/>
        <v/>
      </c>
    </row>
    <row r="310" spans="7:11">
      <c r="G310" s="91" t="s">
        <v>168</v>
      </c>
      <c r="H310" s="92">
        <v>6435021</v>
      </c>
      <c r="I310" s="91" t="s">
        <v>19</v>
      </c>
      <c r="J310" s="91">
        <v>71365588</v>
      </c>
      <c r="K310" s="90" t="str">
        <f t="shared" si="4"/>
        <v>Abt.2</v>
      </c>
    </row>
    <row r="311" spans="7:11">
      <c r="G311" s="91" t="s">
        <v>410</v>
      </c>
      <c r="H311" s="92">
        <v>6634018</v>
      </c>
      <c r="I311" s="91" t="s">
        <v>14</v>
      </c>
      <c r="J311" s="91"/>
      <c r="K311" s="90" t="str">
        <f t="shared" si="4"/>
        <v/>
      </c>
    </row>
    <row r="312" spans="7:11">
      <c r="G312" s="91" t="s">
        <v>377</v>
      </c>
      <c r="H312" s="92">
        <v>6632015</v>
      </c>
      <c r="I312" s="91" t="s">
        <v>12</v>
      </c>
      <c r="J312" s="91"/>
      <c r="K312" s="90" t="str">
        <f t="shared" si="4"/>
        <v/>
      </c>
    </row>
    <row r="313" spans="7:11">
      <c r="G313" s="91" t="s">
        <v>275</v>
      </c>
      <c r="H313" s="92">
        <v>6435022</v>
      </c>
      <c r="I313" s="91" t="s">
        <v>19</v>
      </c>
      <c r="J313" s="91">
        <v>71365589</v>
      </c>
      <c r="K313" s="90" t="str">
        <f t="shared" si="4"/>
        <v>Abt.2</v>
      </c>
    </row>
    <row r="314" spans="7:11">
      <c r="G314" s="91" t="s">
        <v>186</v>
      </c>
      <c r="H314" s="92">
        <v>6439011</v>
      </c>
      <c r="I314" s="91" t="s">
        <v>8</v>
      </c>
      <c r="J314" s="91">
        <v>71365588</v>
      </c>
      <c r="K314" s="90" t="str">
        <f t="shared" si="4"/>
        <v>Abt.2</v>
      </c>
    </row>
    <row r="315" spans="7:11">
      <c r="G315" s="91" t="s">
        <v>393</v>
      </c>
      <c r="H315" s="92">
        <v>6633019</v>
      </c>
      <c r="I315" s="91" t="s">
        <v>13</v>
      </c>
      <c r="J315" s="91"/>
      <c r="K315" s="90" t="str">
        <f t="shared" si="4"/>
        <v/>
      </c>
    </row>
    <row r="316" spans="7:11">
      <c r="G316" s="91" t="s">
        <v>240</v>
      </c>
      <c r="H316" s="92">
        <v>6633020</v>
      </c>
      <c r="I316" s="91" t="s">
        <v>13</v>
      </c>
      <c r="J316" s="91">
        <v>71365589</v>
      </c>
      <c r="K316" s="90" t="str">
        <f t="shared" si="4"/>
        <v>Abt.2</v>
      </c>
    </row>
    <row r="317" spans="7:11">
      <c r="G317" s="91" t="s">
        <v>362</v>
      </c>
      <c r="H317" s="92">
        <v>6631019</v>
      </c>
      <c r="I317" s="91" t="s">
        <v>23</v>
      </c>
      <c r="J317" s="91"/>
      <c r="K317" s="90" t="str">
        <f t="shared" si="4"/>
        <v/>
      </c>
    </row>
    <row r="318" spans="7:11">
      <c r="G318" s="91" t="s">
        <v>411</v>
      </c>
      <c r="H318" s="92">
        <v>6634019</v>
      </c>
      <c r="I318" s="91" t="s">
        <v>14</v>
      </c>
      <c r="J318" s="91"/>
      <c r="K318" s="90" t="str">
        <f t="shared" si="4"/>
        <v/>
      </c>
    </row>
    <row r="319" spans="7:11">
      <c r="G319" s="91" t="s">
        <v>296</v>
      </c>
      <c r="H319" s="92">
        <v>6440018</v>
      </c>
      <c r="I319" s="91" t="s">
        <v>9</v>
      </c>
      <c r="J319" s="91">
        <v>71365590</v>
      </c>
      <c r="K319" s="90" t="str">
        <f t="shared" si="4"/>
        <v>Abt.2</v>
      </c>
    </row>
    <row r="320" spans="7:11">
      <c r="G320" s="91" t="s">
        <v>144</v>
      </c>
      <c r="H320" s="92">
        <v>6432016</v>
      </c>
      <c r="I320" s="91" t="s">
        <v>4</v>
      </c>
      <c r="J320" s="91">
        <v>71365589</v>
      </c>
      <c r="K320" s="90" t="str">
        <f t="shared" si="4"/>
        <v>Abt.2</v>
      </c>
    </row>
    <row r="321" spans="7:11">
      <c r="G321" s="91" t="s">
        <v>77</v>
      </c>
      <c r="H321" s="92">
        <v>6438010</v>
      </c>
      <c r="I321" s="91" t="s">
        <v>7</v>
      </c>
      <c r="J321" s="91"/>
      <c r="K321" s="90" t="str">
        <f t="shared" si="4"/>
        <v/>
      </c>
    </row>
    <row r="322" spans="7:11">
      <c r="G322" s="91" t="s">
        <v>52</v>
      </c>
      <c r="H322" s="92">
        <v>6434008</v>
      </c>
      <c r="I322" s="91" t="s">
        <v>18</v>
      </c>
      <c r="J322" s="91">
        <v>71365590</v>
      </c>
      <c r="K322" s="90" t="str">
        <f t="shared" si="4"/>
        <v>Abt.2</v>
      </c>
    </row>
    <row r="323" spans="7:11">
      <c r="G323" s="91" t="s">
        <v>394</v>
      </c>
      <c r="H323" s="92">
        <v>6633021</v>
      </c>
      <c r="I323" s="91" t="s">
        <v>13</v>
      </c>
      <c r="J323" s="91"/>
      <c r="K323" s="90" t="str">
        <f t="shared" ref="K323:K386" si="5">IF(J323&gt;0,"Abt.2","")</f>
        <v/>
      </c>
    </row>
    <row r="324" spans="7:11">
      <c r="G324" s="91" t="s">
        <v>180</v>
      </c>
      <c r="H324" s="92">
        <v>6437016</v>
      </c>
      <c r="I324" s="91" t="s">
        <v>6</v>
      </c>
      <c r="J324" s="91"/>
      <c r="K324" s="90" t="str">
        <f t="shared" si="5"/>
        <v/>
      </c>
    </row>
    <row r="325" spans="7:11">
      <c r="G325" s="91" t="s">
        <v>6</v>
      </c>
      <c r="H325" s="92">
        <v>6437000</v>
      </c>
      <c r="I325" s="91"/>
      <c r="J325" s="91">
        <v>71365591</v>
      </c>
      <c r="K325" s="90" t="str">
        <f t="shared" si="5"/>
        <v>Abt.2</v>
      </c>
    </row>
    <row r="326" spans="7:11">
      <c r="G326" s="91" t="s">
        <v>187</v>
      </c>
      <c r="H326" s="92">
        <v>6439012</v>
      </c>
      <c r="I326" s="91" t="s">
        <v>8</v>
      </c>
      <c r="J326" s="91">
        <v>71365590</v>
      </c>
      <c r="K326" s="90" t="str">
        <f t="shared" si="5"/>
        <v>Abt.2</v>
      </c>
    </row>
    <row r="327" spans="7:11">
      <c r="G327" s="91" t="s">
        <v>26</v>
      </c>
      <c r="H327" s="92">
        <v>6413000</v>
      </c>
      <c r="I327" s="91"/>
      <c r="J327" s="91"/>
      <c r="K327" s="90" t="str">
        <f t="shared" si="5"/>
        <v/>
      </c>
    </row>
    <row r="328" spans="7:11">
      <c r="G328" s="91" t="s">
        <v>193</v>
      </c>
      <c r="H328" s="92">
        <v>6440019</v>
      </c>
      <c r="I328" s="91" t="s">
        <v>9</v>
      </c>
      <c r="J328" s="91">
        <v>71365591</v>
      </c>
      <c r="K328" s="90" t="str">
        <f t="shared" si="5"/>
        <v>Abt.2</v>
      </c>
    </row>
    <row r="329" spans="7:11">
      <c r="G329" s="91" t="s">
        <v>412</v>
      </c>
      <c r="H329" s="92">
        <v>6634020</v>
      </c>
      <c r="I329" s="91" t="s">
        <v>14</v>
      </c>
      <c r="J329" s="91"/>
      <c r="K329" s="90" t="str">
        <f t="shared" si="5"/>
        <v/>
      </c>
    </row>
    <row r="330" spans="7:11">
      <c r="G330" s="91" t="s">
        <v>261</v>
      </c>
      <c r="H330" s="92">
        <v>6432017</v>
      </c>
      <c r="I330" s="91" t="s">
        <v>4</v>
      </c>
      <c r="J330" s="91"/>
      <c r="K330" s="90" t="str">
        <f t="shared" si="5"/>
        <v/>
      </c>
    </row>
    <row r="331" spans="7:11">
      <c r="G331" s="91" t="s">
        <v>234</v>
      </c>
      <c r="H331" s="92">
        <v>6631020</v>
      </c>
      <c r="I331" s="91" t="s">
        <v>23</v>
      </c>
      <c r="J331" s="91">
        <v>71365592</v>
      </c>
      <c r="K331" s="90" t="str">
        <f t="shared" si="5"/>
        <v>Abt.2</v>
      </c>
    </row>
    <row r="332" spans="7:11">
      <c r="G332" s="91" t="s">
        <v>45</v>
      </c>
      <c r="H332" s="92">
        <v>6432018</v>
      </c>
      <c r="I332" s="91" t="s">
        <v>4</v>
      </c>
      <c r="J332" s="91">
        <v>71365591</v>
      </c>
      <c r="K332" s="90" t="str">
        <f t="shared" si="5"/>
        <v>Abt.2</v>
      </c>
    </row>
    <row r="333" spans="7:11">
      <c r="G333" s="91" t="s">
        <v>378</v>
      </c>
      <c r="H333" s="92">
        <v>6632016</v>
      </c>
      <c r="I333" s="91" t="s">
        <v>12</v>
      </c>
      <c r="J333" s="91"/>
      <c r="K333" s="90" t="str">
        <f t="shared" si="5"/>
        <v/>
      </c>
    </row>
    <row r="334" spans="7:11">
      <c r="G334" s="91" t="s">
        <v>201</v>
      </c>
      <c r="H334" s="92">
        <v>6531014</v>
      </c>
      <c r="I334" s="91" t="s">
        <v>20</v>
      </c>
      <c r="J334" s="91">
        <v>71365592</v>
      </c>
      <c r="K334" s="90" t="str">
        <f t="shared" si="5"/>
        <v>Abt.2</v>
      </c>
    </row>
    <row r="335" spans="7:11">
      <c r="G335" s="91" t="s">
        <v>363</v>
      </c>
      <c r="H335" s="92">
        <v>6631021</v>
      </c>
      <c r="I335" s="91" t="s">
        <v>23</v>
      </c>
      <c r="J335" s="91"/>
      <c r="K335" s="90" t="str">
        <f t="shared" si="5"/>
        <v/>
      </c>
    </row>
    <row r="336" spans="7:11">
      <c r="G336" s="91" t="s">
        <v>304</v>
      </c>
      <c r="H336" s="92">
        <v>6531015</v>
      </c>
      <c r="I336" s="91" t="s">
        <v>20</v>
      </c>
      <c r="J336" s="91"/>
      <c r="K336" s="90" t="str">
        <f t="shared" si="5"/>
        <v/>
      </c>
    </row>
    <row r="337" spans="7:11">
      <c r="G337" s="91" t="s">
        <v>297</v>
      </c>
      <c r="H337" s="92">
        <v>6440020</v>
      </c>
      <c r="I337" s="91" t="s">
        <v>9</v>
      </c>
      <c r="J337" s="91">
        <v>71365593</v>
      </c>
      <c r="K337" s="90" t="str">
        <f t="shared" si="5"/>
        <v>Abt.2</v>
      </c>
    </row>
    <row r="338" spans="7:11">
      <c r="G338" s="91" t="s">
        <v>364</v>
      </c>
      <c r="H338" s="92">
        <v>6631022</v>
      </c>
      <c r="I338" s="91" t="s">
        <v>23</v>
      </c>
      <c r="J338" s="91">
        <v>71365592</v>
      </c>
      <c r="K338" s="90" t="str">
        <f t="shared" si="5"/>
        <v>Abt.2</v>
      </c>
    </row>
    <row r="339" spans="7:11">
      <c r="G339" s="91" t="s">
        <v>155</v>
      </c>
      <c r="H339" s="92">
        <v>6433010</v>
      </c>
      <c r="I339" s="91" t="s">
        <v>17</v>
      </c>
      <c r="J339" s="91"/>
      <c r="K339" s="90" t="str">
        <f t="shared" si="5"/>
        <v/>
      </c>
    </row>
    <row r="340" spans="7:11">
      <c r="G340" s="91" t="s">
        <v>334</v>
      </c>
      <c r="H340" s="92">
        <v>6534017</v>
      </c>
      <c r="I340" s="91" t="s">
        <v>22</v>
      </c>
      <c r="J340" s="91">
        <v>71365593</v>
      </c>
      <c r="K340" s="90" t="str">
        <f t="shared" si="5"/>
        <v>Abt.2</v>
      </c>
    </row>
    <row r="341" spans="7:11">
      <c r="G341" s="91" t="s">
        <v>179</v>
      </c>
      <c r="H341" s="92">
        <v>6437013</v>
      </c>
      <c r="I341" s="91" t="s">
        <v>6</v>
      </c>
      <c r="J341" s="91"/>
      <c r="K341" s="90" t="str">
        <f t="shared" si="5"/>
        <v/>
      </c>
    </row>
    <row r="342" spans="7:11">
      <c r="G342" s="91" t="s">
        <v>298</v>
      </c>
      <c r="H342" s="92">
        <v>6440021</v>
      </c>
      <c r="I342" s="91" t="s">
        <v>9</v>
      </c>
      <c r="J342" s="91"/>
      <c r="K342" s="90" t="str">
        <f t="shared" si="5"/>
        <v/>
      </c>
    </row>
    <row r="343" spans="7:11">
      <c r="G343" s="91" t="s">
        <v>395</v>
      </c>
      <c r="H343" s="92">
        <v>6633022</v>
      </c>
      <c r="I343" s="91" t="s">
        <v>13</v>
      </c>
      <c r="J343" s="91">
        <v>71365594</v>
      </c>
      <c r="K343" s="90" t="str">
        <f t="shared" si="5"/>
        <v>Abt.2</v>
      </c>
    </row>
    <row r="344" spans="7:11">
      <c r="G344" s="91" t="s">
        <v>145</v>
      </c>
      <c r="H344" s="92">
        <v>6432019</v>
      </c>
      <c r="I344" s="91" t="s">
        <v>4</v>
      </c>
      <c r="J344" s="91">
        <v>71365593</v>
      </c>
      <c r="K344" s="90" t="str">
        <f t="shared" si="5"/>
        <v>Abt.2</v>
      </c>
    </row>
    <row r="345" spans="7:11">
      <c r="G345" s="91" t="s">
        <v>202</v>
      </c>
      <c r="H345" s="92">
        <v>6531016</v>
      </c>
      <c r="I345" s="91" t="s">
        <v>20</v>
      </c>
      <c r="J345" s="91"/>
      <c r="K345" s="90" t="str">
        <f t="shared" si="5"/>
        <v/>
      </c>
    </row>
    <row r="346" spans="7:11">
      <c r="G346" s="91" t="s">
        <v>8</v>
      </c>
      <c r="H346" s="92">
        <v>6439000</v>
      </c>
      <c r="I346" s="91"/>
      <c r="J346" s="91">
        <v>71365594</v>
      </c>
      <c r="K346" s="90" t="str">
        <f t="shared" si="5"/>
        <v>Abt.2</v>
      </c>
    </row>
    <row r="347" spans="7:11">
      <c r="G347" s="91" t="s">
        <v>156</v>
      </c>
      <c r="H347" s="92">
        <v>6433011</v>
      </c>
      <c r="I347" s="91" t="s">
        <v>17</v>
      </c>
      <c r="J347" s="91"/>
      <c r="K347" s="90" t="str">
        <f t="shared" si="5"/>
        <v/>
      </c>
    </row>
    <row r="348" spans="7:11">
      <c r="G348" s="91" t="s">
        <v>136</v>
      </c>
      <c r="H348" s="92">
        <v>6431019</v>
      </c>
      <c r="I348" s="91" t="s">
        <v>3</v>
      </c>
      <c r="J348" s="91"/>
      <c r="K348" s="90" t="str">
        <f t="shared" si="5"/>
        <v/>
      </c>
    </row>
    <row r="349" spans="7:11">
      <c r="G349" s="91" t="s">
        <v>441</v>
      </c>
      <c r="H349" s="92">
        <v>6636010</v>
      </c>
      <c r="I349" s="91" t="s">
        <v>16</v>
      </c>
      <c r="J349" s="91">
        <v>71365595</v>
      </c>
      <c r="K349" s="90" t="str">
        <f t="shared" si="5"/>
        <v>Abt.2</v>
      </c>
    </row>
    <row r="350" spans="7:11">
      <c r="G350" s="91" t="s">
        <v>299</v>
      </c>
      <c r="H350" s="92">
        <v>6440022</v>
      </c>
      <c r="I350" s="91" t="s">
        <v>9</v>
      </c>
      <c r="J350" s="91">
        <v>71365594</v>
      </c>
      <c r="K350" s="90" t="str">
        <f t="shared" si="5"/>
        <v>Abt.2</v>
      </c>
    </row>
    <row r="351" spans="7:11">
      <c r="G351" s="91" t="s">
        <v>169</v>
      </c>
      <c r="H351" s="92">
        <v>6435023</v>
      </c>
      <c r="I351" s="91" t="s">
        <v>19</v>
      </c>
      <c r="J351" s="91"/>
      <c r="K351" s="90" t="str">
        <f t="shared" si="5"/>
        <v/>
      </c>
    </row>
    <row r="352" spans="7:11">
      <c r="G352" s="91" t="s">
        <v>78</v>
      </c>
      <c r="H352" s="92">
        <v>6438011</v>
      </c>
      <c r="I352" s="91" t="s">
        <v>7</v>
      </c>
      <c r="J352" s="91">
        <v>71365595</v>
      </c>
      <c r="K352" s="90" t="str">
        <f t="shared" si="5"/>
        <v>Abt.2</v>
      </c>
    </row>
    <row r="353" spans="7:11">
      <c r="G353" s="91" t="s">
        <v>79</v>
      </c>
      <c r="H353" s="92">
        <v>6438012</v>
      </c>
      <c r="I353" s="91" t="s">
        <v>7</v>
      </c>
      <c r="J353" s="91"/>
      <c r="K353" s="90" t="str">
        <f t="shared" si="5"/>
        <v/>
      </c>
    </row>
    <row r="354" spans="7:11">
      <c r="G354" s="91" t="s">
        <v>347</v>
      </c>
      <c r="H354" s="92">
        <v>6535014</v>
      </c>
      <c r="I354" s="91" t="s">
        <v>11</v>
      </c>
      <c r="J354" s="91"/>
      <c r="K354" s="90" t="str">
        <f t="shared" si="5"/>
        <v/>
      </c>
    </row>
    <row r="355" spans="7:11">
      <c r="G355" s="91" t="s">
        <v>276</v>
      </c>
      <c r="H355" s="92">
        <v>6435024</v>
      </c>
      <c r="I355" s="91" t="s">
        <v>19</v>
      </c>
      <c r="J355" s="91">
        <v>71365596</v>
      </c>
      <c r="K355" s="90" t="str">
        <f t="shared" si="5"/>
        <v>Abt.2</v>
      </c>
    </row>
    <row r="356" spans="7:11">
      <c r="G356" s="91" t="s">
        <v>379</v>
      </c>
      <c r="H356" s="92">
        <v>6632017</v>
      </c>
      <c r="I356" s="91" t="s">
        <v>12</v>
      </c>
      <c r="J356" s="91">
        <v>71365595</v>
      </c>
      <c r="K356" s="90" t="str">
        <f t="shared" si="5"/>
        <v>Abt.2</v>
      </c>
    </row>
    <row r="357" spans="7:11">
      <c r="G357" s="91" t="s">
        <v>194</v>
      </c>
      <c r="H357" s="92">
        <v>6440023</v>
      </c>
      <c r="I357" s="91" t="s">
        <v>9</v>
      </c>
      <c r="J357" s="91"/>
      <c r="K357" s="90" t="str">
        <f t="shared" si="5"/>
        <v/>
      </c>
    </row>
    <row r="358" spans="7:11">
      <c r="G358" s="91" t="s">
        <v>429</v>
      </c>
      <c r="H358" s="92">
        <v>6635017</v>
      </c>
      <c r="I358" s="91" t="s">
        <v>15</v>
      </c>
      <c r="J358" s="91">
        <v>71365596</v>
      </c>
      <c r="K358" s="90" t="str">
        <f t="shared" si="5"/>
        <v>Abt.2</v>
      </c>
    </row>
    <row r="359" spans="7:11">
      <c r="G359" s="91" t="s">
        <v>146</v>
      </c>
      <c r="H359" s="92">
        <v>6432020</v>
      </c>
      <c r="I359" s="91" t="s">
        <v>4</v>
      </c>
      <c r="J359" s="91"/>
      <c r="K359" s="90" t="str">
        <f t="shared" si="5"/>
        <v/>
      </c>
    </row>
    <row r="360" spans="7:11">
      <c r="G360" s="91" t="s">
        <v>112</v>
      </c>
      <c r="H360" s="92">
        <v>6632018</v>
      </c>
      <c r="I360" s="91" t="s">
        <v>12</v>
      </c>
      <c r="J360" s="91"/>
      <c r="K360" s="90" t="str">
        <f t="shared" si="5"/>
        <v/>
      </c>
    </row>
    <row r="361" spans="7:11">
      <c r="G361" s="91" t="s">
        <v>85</v>
      </c>
      <c r="H361" s="92">
        <v>6439013</v>
      </c>
      <c r="I361" s="91" t="s">
        <v>8</v>
      </c>
      <c r="J361" s="91">
        <v>71365597</v>
      </c>
      <c r="K361" s="90" t="str">
        <f t="shared" si="5"/>
        <v>Abt.2</v>
      </c>
    </row>
    <row r="362" spans="7:11">
      <c r="G362" s="91" t="s">
        <v>29</v>
      </c>
      <c r="H362" s="92">
        <v>6433012</v>
      </c>
      <c r="I362" s="91" t="s">
        <v>17</v>
      </c>
      <c r="J362" s="91">
        <v>71365596</v>
      </c>
      <c r="K362" s="90" t="str">
        <f t="shared" si="5"/>
        <v>Abt.2</v>
      </c>
    </row>
    <row r="363" spans="7:11">
      <c r="G363" s="91" t="s">
        <v>217</v>
      </c>
      <c r="H363" s="92">
        <v>6533013</v>
      </c>
      <c r="I363" s="91" t="s">
        <v>10</v>
      </c>
      <c r="J363" s="91"/>
      <c r="K363" s="90" t="str">
        <f t="shared" si="5"/>
        <v/>
      </c>
    </row>
    <row r="364" spans="7:11">
      <c r="G364" s="91" t="s">
        <v>147</v>
      </c>
      <c r="H364" s="92">
        <v>6432021</v>
      </c>
      <c r="I364" s="91" t="s">
        <v>4</v>
      </c>
      <c r="J364" s="91">
        <v>71365597</v>
      </c>
      <c r="K364" s="90" t="str">
        <f t="shared" si="5"/>
        <v>Abt.2</v>
      </c>
    </row>
    <row r="365" spans="7:11">
      <c r="G365" s="91" t="s">
        <v>241</v>
      </c>
      <c r="H365" s="92">
        <v>6633023</v>
      </c>
      <c r="I365" s="91" t="s">
        <v>13</v>
      </c>
      <c r="J365" s="91"/>
      <c r="K365" s="90" t="str">
        <f t="shared" si="5"/>
        <v/>
      </c>
    </row>
    <row r="366" spans="7:11">
      <c r="G366" s="91" t="s">
        <v>380</v>
      </c>
      <c r="H366" s="92">
        <v>6632019</v>
      </c>
      <c r="I366" s="91" t="s">
        <v>12</v>
      </c>
      <c r="J366" s="91"/>
      <c r="K366" s="90" t="str">
        <f t="shared" si="5"/>
        <v/>
      </c>
    </row>
    <row r="367" spans="7:11">
      <c r="G367" s="91" t="s">
        <v>287</v>
      </c>
      <c r="H367" s="92">
        <v>6439014</v>
      </c>
      <c r="I367" s="91" t="s">
        <v>8</v>
      </c>
      <c r="J367" s="91">
        <v>71365598</v>
      </c>
      <c r="K367" s="90" t="str">
        <f t="shared" si="5"/>
        <v>Abt.2</v>
      </c>
    </row>
    <row r="368" spans="7:11">
      <c r="G368" s="91" t="s">
        <v>227</v>
      </c>
      <c r="H368" s="92">
        <v>6535015</v>
      </c>
      <c r="I368" s="91" t="s">
        <v>11</v>
      </c>
      <c r="J368" s="91">
        <v>71365597</v>
      </c>
      <c r="K368" s="90" t="str">
        <f t="shared" si="5"/>
        <v>Abt.2</v>
      </c>
    </row>
    <row r="369" spans="7:11">
      <c r="G369" s="91" t="s">
        <v>59</v>
      </c>
      <c r="H369" s="92">
        <v>6435025</v>
      </c>
      <c r="I369" s="91" t="s">
        <v>19</v>
      </c>
      <c r="J369" s="91"/>
      <c r="K369" s="90" t="str">
        <f t="shared" si="5"/>
        <v/>
      </c>
    </row>
    <row r="370" spans="7:11">
      <c r="G370" s="91" t="s">
        <v>159</v>
      </c>
      <c r="H370" s="92">
        <v>6434009</v>
      </c>
      <c r="I370" s="91" t="s">
        <v>18</v>
      </c>
      <c r="J370" s="91">
        <v>71365598</v>
      </c>
      <c r="K370" s="90" t="str">
        <f t="shared" si="5"/>
        <v>Abt.2</v>
      </c>
    </row>
    <row r="371" spans="7:11">
      <c r="G371" s="91" t="s">
        <v>313</v>
      </c>
      <c r="H371" s="92">
        <v>6532018</v>
      </c>
      <c r="I371" s="91" t="s">
        <v>21</v>
      </c>
      <c r="J371" s="91"/>
      <c r="K371" s="90" t="str">
        <f t="shared" si="5"/>
        <v/>
      </c>
    </row>
    <row r="372" spans="7:11">
      <c r="G372" s="91" t="s">
        <v>170</v>
      </c>
      <c r="H372" s="92">
        <v>6435026</v>
      </c>
      <c r="I372" s="91" t="s">
        <v>19</v>
      </c>
      <c r="J372" s="91"/>
      <c r="K372" s="90" t="str">
        <f t="shared" si="5"/>
        <v/>
      </c>
    </row>
    <row r="373" spans="7:11">
      <c r="G373" s="91" t="s">
        <v>228</v>
      </c>
      <c r="H373" s="92">
        <v>6535016</v>
      </c>
      <c r="I373" s="91" t="s">
        <v>11</v>
      </c>
      <c r="J373" s="91">
        <v>71365599</v>
      </c>
      <c r="K373" s="90" t="str">
        <f t="shared" si="5"/>
        <v>Abt.2</v>
      </c>
    </row>
    <row r="374" spans="7:11">
      <c r="G374" s="91" t="s">
        <v>413</v>
      </c>
      <c r="H374" s="92">
        <v>6634021</v>
      </c>
      <c r="I374" s="91" t="s">
        <v>14</v>
      </c>
      <c r="J374" s="91">
        <v>71365598</v>
      </c>
      <c r="K374" s="90" t="str">
        <f t="shared" si="5"/>
        <v>Abt.2</v>
      </c>
    </row>
    <row r="375" spans="7:11">
      <c r="G375" s="91" t="s">
        <v>68</v>
      </c>
      <c r="H375" s="92">
        <v>6436011</v>
      </c>
      <c r="I375" s="91" t="s">
        <v>5</v>
      </c>
      <c r="J375" s="91"/>
      <c r="K375" s="90" t="str">
        <f t="shared" si="5"/>
        <v/>
      </c>
    </row>
    <row r="376" spans="7:11">
      <c r="G376" s="91" t="s">
        <v>14</v>
      </c>
      <c r="H376" s="92">
        <v>6634000</v>
      </c>
      <c r="I376" s="91"/>
      <c r="J376" s="91">
        <v>71365599</v>
      </c>
      <c r="K376" s="90" t="str">
        <f t="shared" si="5"/>
        <v>Abt.2</v>
      </c>
    </row>
    <row r="377" spans="7:11">
      <c r="G377" s="91" t="s">
        <v>121</v>
      </c>
      <c r="H377" s="92">
        <v>6634022</v>
      </c>
      <c r="I377" s="91" t="s">
        <v>14</v>
      </c>
      <c r="J377" s="91"/>
      <c r="K377" s="90" t="str">
        <f t="shared" si="5"/>
        <v/>
      </c>
    </row>
    <row r="378" spans="7:11">
      <c r="G378" s="91" t="s">
        <v>348</v>
      </c>
      <c r="H378" s="92">
        <v>6535017</v>
      </c>
      <c r="I378" s="91" t="s">
        <v>11</v>
      </c>
      <c r="J378" s="91"/>
      <c r="K378" s="90" t="str">
        <f t="shared" si="5"/>
        <v/>
      </c>
    </row>
    <row r="379" spans="7:11">
      <c r="G379" s="91" t="s">
        <v>414</v>
      </c>
      <c r="H379" s="92">
        <v>6634023</v>
      </c>
      <c r="I379" s="91" t="s">
        <v>14</v>
      </c>
      <c r="J379" s="91">
        <v>71365600</v>
      </c>
      <c r="K379" s="90" t="str">
        <f t="shared" si="5"/>
        <v>Abt.2</v>
      </c>
    </row>
    <row r="380" spans="7:11">
      <c r="G380" s="91" t="s">
        <v>148</v>
      </c>
      <c r="H380" s="92">
        <v>6432022</v>
      </c>
      <c r="I380" s="91" t="s">
        <v>4</v>
      </c>
      <c r="J380" s="91">
        <v>71365599</v>
      </c>
      <c r="K380" s="90" t="str">
        <f t="shared" si="5"/>
        <v>Abt.2</v>
      </c>
    </row>
    <row r="381" spans="7:11">
      <c r="G381" s="91" t="s">
        <v>80</v>
      </c>
      <c r="H381" s="92">
        <v>6438013</v>
      </c>
      <c r="I381" s="91" t="s">
        <v>7</v>
      </c>
      <c r="J381" s="91"/>
      <c r="K381" s="90" t="str">
        <f t="shared" si="5"/>
        <v/>
      </c>
    </row>
    <row r="382" spans="7:11">
      <c r="G382" s="91" t="s">
        <v>218</v>
      </c>
      <c r="H382" s="92">
        <v>6533014</v>
      </c>
      <c r="I382" s="91" t="s">
        <v>10</v>
      </c>
      <c r="J382" s="91">
        <v>71365600</v>
      </c>
      <c r="K382" s="90" t="str">
        <f t="shared" si="5"/>
        <v>Abt.2</v>
      </c>
    </row>
    <row r="383" spans="7:11">
      <c r="G383" s="91" t="s">
        <v>314</v>
      </c>
      <c r="H383" s="92">
        <v>6532019</v>
      </c>
      <c r="I383" s="91" t="s">
        <v>21</v>
      </c>
      <c r="J383" s="91"/>
      <c r="K383" s="90" t="str">
        <f t="shared" si="5"/>
        <v/>
      </c>
    </row>
    <row r="384" spans="7:11">
      <c r="G384" s="91" t="s">
        <v>315</v>
      </c>
      <c r="H384" s="92">
        <v>6532020</v>
      </c>
      <c r="I384" s="91" t="s">
        <v>21</v>
      </c>
      <c r="J384" s="91"/>
      <c r="K384" s="90" t="str">
        <f t="shared" si="5"/>
        <v/>
      </c>
    </row>
    <row r="385" spans="7:11">
      <c r="G385" s="91" t="s">
        <v>171</v>
      </c>
      <c r="H385" s="92">
        <v>6435027</v>
      </c>
      <c r="I385" s="91" t="s">
        <v>19</v>
      </c>
      <c r="J385" s="91">
        <v>71365601</v>
      </c>
      <c r="K385" s="90" t="str">
        <f t="shared" si="5"/>
        <v>Abt.2</v>
      </c>
    </row>
    <row r="386" spans="7:11">
      <c r="G386" s="91" t="s">
        <v>396</v>
      </c>
      <c r="H386" s="92">
        <v>6633024</v>
      </c>
      <c r="I386" s="91" t="s">
        <v>13</v>
      </c>
      <c r="J386" s="91">
        <v>71365600</v>
      </c>
      <c r="K386" s="90" t="str">
        <f t="shared" si="5"/>
        <v>Abt.2</v>
      </c>
    </row>
    <row r="387" spans="7:11">
      <c r="G387" s="91" t="s">
        <v>211</v>
      </c>
      <c r="H387" s="92">
        <v>6532021</v>
      </c>
      <c r="I387" s="91" t="s">
        <v>21</v>
      </c>
      <c r="J387" s="91"/>
      <c r="K387" s="90" t="str">
        <f t="shared" ref="K387:K446" si="6">IF(J387&gt;0,"Abt.2","")</f>
        <v/>
      </c>
    </row>
    <row r="388" spans="7:11">
      <c r="G388" s="91" t="s">
        <v>130</v>
      </c>
      <c r="H388" s="92">
        <v>6636011</v>
      </c>
      <c r="I388" s="91" t="s">
        <v>16</v>
      </c>
      <c r="J388" s="91">
        <v>71365601</v>
      </c>
      <c r="K388" s="90" t="str">
        <f t="shared" si="6"/>
        <v>Abt.2</v>
      </c>
    </row>
    <row r="389" spans="7:11">
      <c r="G389" s="91" t="s">
        <v>415</v>
      </c>
      <c r="H389" s="92">
        <v>6634024</v>
      </c>
      <c r="I389" s="91" t="s">
        <v>14</v>
      </c>
      <c r="J389" s="91"/>
      <c r="K389" s="90" t="str">
        <f t="shared" si="6"/>
        <v/>
      </c>
    </row>
    <row r="390" spans="7:11">
      <c r="G390" s="91" t="s">
        <v>105</v>
      </c>
      <c r="H390" s="92">
        <v>6534018</v>
      </c>
      <c r="I390" s="91" t="s">
        <v>22</v>
      </c>
      <c r="J390" s="91"/>
      <c r="K390" s="90" t="str">
        <f t="shared" si="6"/>
        <v/>
      </c>
    </row>
    <row r="391" spans="7:11">
      <c r="G391" s="91" t="s">
        <v>203</v>
      </c>
      <c r="H391" s="92">
        <v>6531017</v>
      </c>
      <c r="I391" s="91" t="s">
        <v>20</v>
      </c>
      <c r="J391" s="91">
        <v>71365602</v>
      </c>
      <c r="K391" s="90" t="str">
        <f t="shared" si="6"/>
        <v>Abt.2</v>
      </c>
    </row>
    <row r="392" spans="7:11">
      <c r="G392" s="91" t="s">
        <v>335</v>
      </c>
      <c r="H392" s="92">
        <v>6534019</v>
      </c>
      <c r="I392" s="91" t="s">
        <v>22</v>
      </c>
      <c r="J392" s="91">
        <v>71365601</v>
      </c>
      <c r="K392" s="90" t="str">
        <f t="shared" si="6"/>
        <v>Abt.2</v>
      </c>
    </row>
    <row r="393" spans="7:11">
      <c r="G393" s="91" t="s">
        <v>172</v>
      </c>
      <c r="H393" s="92">
        <v>6435028</v>
      </c>
      <c r="I393" s="91" t="s">
        <v>19</v>
      </c>
      <c r="J393" s="91"/>
      <c r="K393" s="90" t="str">
        <f t="shared" si="6"/>
        <v/>
      </c>
    </row>
    <row r="394" spans="7:11">
      <c r="G394" s="91" t="s">
        <v>160</v>
      </c>
      <c r="H394" s="92">
        <v>6434010</v>
      </c>
      <c r="I394" s="91" t="s">
        <v>18</v>
      </c>
      <c r="J394" s="91">
        <v>71365602</v>
      </c>
      <c r="K394" s="90" t="str">
        <f t="shared" si="6"/>
        <v>Abt.2</v>
      </c>
    </row>
    <row r="395" spans="7:11">
      <c r="G395" s="91" t="s">
        <v>263</v>
      </c>
      <c r="H395" s="92">
        <v>6433013</v>
      </c>
      <c r="I395" s="91" t="s">
        <v>17</v>
      </c>
      <c r="J395" s="91"/>
      <c r="K395" s="90" t="str">
        <f t="shared" si="6"/>
        <v/>
      </c>
    </row>
    <row r="396" spans="7:11">
      <c r="G396" s="91" t="s">
        <v>176</v>
      </c>
      <c r="H396" s="92">
        <v>6436012</v>
      </c>
      <c r="I396" s="91" t="s">
        <v>5</v>
      </c>
      <c r="J396" s="91"/>
      <c r="K396" s="90" t="str">
        <f t="shared" si="6"/>
        <v/>
      </c>
    </row>
    <row r="397" spans="7:11">
      <c r="G397" s="91" t="s">
        <v>365</v>
      </c>
      <c r="H397" s="92">
        <v>6631023</v>
      </c>
      <c r="I397" s="91" t="s">
        <v>23</v>
      </c>
      <c r="J397" s="91">
        <v>71365603</v>
      </c>
      <c r="K397" s="90" t="str">
        <f t="shared" si="6"/>
        <v>Abt.2</v>
      </c>
    </row>
    <row r="398" spans="7:11">
      <c r="G398" s="91" t="s">
        <v>86</v>
      </c>
      <c r="H398" s="92">
        <v>6439015</v>
      </c>
      <c r="I398" s="91" t="s">
        <v>8</v>
      </c>
      <c r="J398" s="91">
        <v>71365602</v>
      </c>
      <c r="K398" s="90" t="str">
        <f t="shared" si="6"/>
        <v>Abt.2</v>
      </c>
    </row>
    <row r="399" spans="7:11">
      <c r="G399" s="91" t="s">
        <v>157</v>
      </c>
      <c r="H399" s="92">
        <v>6433014</v>
      </c>
      <c r="I399" s="91" t="s">
        <v>17</v>
      </c>
      <c r="J399" s="91"/>
      <c r="K399" s="90" t="str">
        <f t="shared" si="6"/>
        <v/>
      </c>
    </row>
    <row r="400" spans="7:11">
      <c r="G400" s="91" t="s">
        <v>397</v>
      </c>
      <c r="H400" s="92">
        <v>6633025</v>
      </c>
      <c r="I400" s="91" t="s">
        <v>13</v>
      </c>
      <c r="J400" s="91">
        <v>71365603</v>
      </c>
      <c r="K400" s="90" t="str">
        <f t="shared" si="6"/>
        <v>Abt.2</v>
      </c>
    </row>
    <row r="401" spans="7:11">
      <c r="G401" s="91" t="s">
        <v>430</v>
      </c>
      <c r="H401" s="92">
        <v>6635018</v>
      </c>
      <c r="I401" s="91" t="s">
        <v>15</v>
      </c>
      <c r="J401" s="91"/>
      <c r="K401" s="90" t="str">
        <f t="shared" si="6"/>
        <v/>
      </c>
    </row>
    <row r="402" spans="7:11">
      <c r="G402" s="91" t="s">
        <v>349</v>
      </c>
      <c r="H402" s="92">
        <v>6535018</v>
      </c>
      <c r="I402" s="91" t="s">
        <v>11</v>
      </c>
      <c r="J402" s="91"/>
      <c r="K402" s="90" t="str">
        <f t="shared" si="6"/>
        <v/>
      </c>
    </row>
    <row r="403" spans="7:11">
      <c r="G403" s="91" t="s">
        <v>53</v>
      </c>
      <c r="H403" s="92">
        <v>6434011</v>
      </c>
      <c r="I403" s="91" t="s">
        <v>18</v>
      </c>
      <c r="J403" s="91">
        <v>71365604</v>
      </c>
      <c r="K403" s="90" t="str">
        <f t="shared" si="6"/>
        <v>Abt.2</v>
      </c>
    </row>
    <row r="404" spans="7:11">
      <c r="G404" s="91" t="s">
        <v>115</v>
      </c>
      <c r="H404" s="92">
        <v>6633026</v>
      </c>
      <c r="I404" s="91" t="s">
        <v>13</v>
      </c>
      <c r="J404" s="91">
        <v>71365603</v>
      </c>
      <c r="K404" s="90" t="str">
        <f t="shared" si="6"/>
        <v>Abt.2</v>
      </c>
    </row>
    <row r="405" spans="7:11">
      <c r="G405" s="91" t="s">
        <v>41</v>
      </c>
      <c r="H405" s="92">
        <v>6431020</v>
      </c>
      <c r="I405" s="91" t="s">
        <v>3</v>
      </c>
      <c r="J405" s="91"/>
      <c r="K405" s="90" t="str">
        <f t="shared" si="6"/>
        <v/>
      </c>
    </row>
    <row r="406" spans="7:11">
      <c r="G406" s="91" t="s">
        <v>323</v>
      </c>
      <c r="H406" s="92">
        <v>6533015</v>
      </c>
      <c r="I406" s="91" t="s">
        <v>10</v>
      </c>
      <c r="J406" s="91">
        <v>71365604</v>
      </c>
      <c r="K406" s="90" t="str">
        <f t="shared" si="6"/>
        <v>Abt.2</v>
      </c>
    </row>
    <row r="407" spans="7:11">
      <c r="G407" s="91" t="s">
        <v>431</v>
      </c>
      <c r="H407" s="92">
        <v>6635019</v>
      </c>
      <c r="I407" s="91" t="s">
        <v>15</v>
      </c>
      <c r="J407" s="91"/>
      <c r="K407" s="90" t="str">
        <f t="shared" si="6"/>
        <v/>
      </c>
    </row>
    <row r="408" spans="7:11">
      <c r="G408" s="91" t="s">
        <v>11</v>
      </c>
      <c r="H408" s="92">
        <v>6535000</v>
      </c>
      <c r="I408" s="91"/>
      <c r="J408" s="91"/>
      <c r="K408" s="90" t="str">
        <f t="shared" si="6"/>
        <v/>
      </c>
    </row>
    <row r="409" spans="7:11">
      <c r="G409" s="91" t="s">
        <v>432</v>
      </c>
      <c r="H409" s="92">
        <v>6635020</v>
      </c>
      <c r="I409" s="91" t="s">
        <v>15</v>
      </c>
      <c r="J409" s="91">
        <v>71365605</v>
      </c>
      <c r="K409" s="90" t="str">
        <f t="shared" si="6"/>
        <v>Abt.2</v>
      </c>
    </row>
    <row r="410" spans="7:11">
      <c r="G410" s="91" t="s">
        <v>416</v>
      </c>
      <c r="H410" s="92">
        <v>6634025</v>
      </c>
      <c r="I410" s="91" t="s">
        <v>14</v>
      </c>
      <c r="J410" s="91">
        <v>71365604</v>
      </c>
      <c r="K410" s="90" t="str">
        <f t="shared" si="6"/>
        <v>Abt.2</v>
      </c>
    </row>
    <row r="411" spans="7:11">
      <c r="G411" s="91" t="s">
        <v>60</v>
      </c>
      <c r="H411" s="92">
        <v>6435029</v>
      </c>
      <c r="I411" s="91" t="s">
        <v>19</v>
      </c>
      <c r="J411" s="91"/>
      <c r="K411" s="90" t="str">
        <f t="shared" si="6"/>
        <v/>
      </c>
    </row>
    <row r="412" spans="7:11">
      <c r="G412" s="91" t="s">
        <v>324</v>
      </c>
      <c r="H412" s="92">
        <v>6533016</v>
      </c>
      <c r="I412" s="91" t="s">
        <v>10</v>
      </c>
      <c r="J412" s="91"/>
      <c r="K412" s="90" t="str">
        <f t="shared" si="6"/>
        <v/>
      </c>
    </row>
    <row r="413" spans="7:11">
      <c r="G413" s="91" t="s">
        <v>433</v>
      </c>
      <c r="H413" s="92">
        <v>6635021</v>
      </c>
      <c r="I413" s="91" t="s">
        <v>15</v>
      </c>
      <c r="J413" s="91"/>
      <c r="K413" s="90" t="str">
        <f t="shared" si="6"/>
        <v/>
      </c>
    </row>
    <row r="414" spans="7:11">
      <c r="G414" s="91" t="s">
        <v>288</v>
      </c>
      <c r="H414" s="92">
        <v>6439016</v>
      </c>
      <c r="I414" s="91" t="s">
        <v>8</v>
      </c>
      <c r="J414" s="91">
        <v>71365606</v>
      </c>
      <c r="K414" s="90" t="str">
        <f t="shared" si="6"/>
        <v>Abt.2</v>
      </c>
    </row>
    <row r="415" spans="7:11">
      <c r="G415" s="91" t="s">
        <v>442</v>
      </c>
      <c r="H415" s="92">
        <v>6636012</v>
      </c>
      <c r="I415" s="91" t="s">
        <v>16</v>
      </c>
      <c r="J415" s="91">
        <v>71365605</v>
      </c>
      <c r="K415" s="90" t="str">
        <f t="shared" si="6"/>
        <v>Abt.2</v>
      </c>
    </row>
    <row r="416" spans="7:11">
      <c r="G416" s="91" t="s">
        <v>137</v>
      </c>
      <c r="H416" s="92">
        <v>6431021</v>
      </c>
      <c r="I416" s="91" t="s">
        <v>3</v>
      </c>
      <c r="J416" s="91"/>
      <c r="K416" s="90" t="str">
        <f t="shared" si="6"/>
        <v/>
      </c>
    </row>
    <row r="417" spans="7:11">
      <c r="G417" s="91" t="s">
        <v>316</v>
      </c>
      <c r="H417" s="92">
        <v>6532022</v>
      </c>
      <c r="I417" s="91" t="s">
        <v>21</v>
      </c>
      <c r="J417" s="91">
        <v>71365606</v>
      </c>
      <c r="K417" s="90" t="str">
        <f t="shared" si="6"/>
        <v>Abt.2</v>
      </c>
    </row>
    <row r="418" spans="7:11">
      <c r="G418" s="91" t="s">
        <v>289</v>
      </c>
      <c r="H418" s="92">
        <v>6439017</v>
      </c>
      <c r="I418" s="91" t="s">
        <v>8</v>
      </c>
      <c r="J418" s="91"/>
      <c r="K418" s="90" t="str">
        <f t="shared" si="6"/>
        <v/>
      </c>
    </row>
    <row r="419" spans="7:11">
      <c r="G419" s="91" t="s">
        <v>443</v>
      </c>
      <c r="H419" s="92">
        <v>6636013</v>
      </c>
      <c r="I419" s="91" t="s">
        <v>16</v>
      </c>
      <c r="J419" s="91"/>
      <c r="K419" s="90" t="str">
        <f t="shared" si="6"/>
        <v/>
      </c>
    </row>
    <row r="420" spans="7:11">
      <c r="G420" s="91" t="s">
        <v>350</v>
      </c>
      <c r="H420" s="92">
        <v>6535019</v>
      </c>
      <c r="I420" s="91" t="s">
        <v>11</v>
      </c>
      <c r="J420" s="91">
        <v>71365607</v>
      </c>
      <c r="K420" s="90" t="str">
        <f t="shared" si="6"/>
        <v>Abt.2</v>
      </c>
    </row>
    <row r="421" spans="7:11">
      <c r="G421" s="91" t="s">
        <v>444</v>
      </c>
      <c r="H421" s="92">
        <v>6636014</v>
      </c>
      <c r="I421" s="91" t="s">
        <v>16</v>
      </c>
      <c r="J421" s="91">
        <v>71365606</v>
      </c>
      <c r="K421" s="90" t="str">
        <f t="shared" si="6"/>
        <v>Abt.2</v>
      </c>
    </row>
    <row r="422" spans="7:11">
      <c r="G422" s="91" t="s">
        <v>161</v>
      </c>
      <c r="H422" s="92">
        <v>6434012</v>
      </c>
      <c r="I422" s="91" t="s">
        <v>18</v>
      </c>
      <c r="J422" s="91"/>
      <c r="K422" s="90" t="str">
        <f t="shared" si="6"/>
        <v/>
      </c>
    </row>
    <row r="423" spans="7:11">
      <c r="G423" s="91" t="s">
        <v>101</v>
      </c>
      <c r="H423" s="92">
        <v>6533017</v>
      </c>
      <c r="I423" s="91" t="s">
        <v>10</v>
      </c>
      <c r="J423" s="91">
        <v>71365607</v>
      </c>
      <c r="K423" s="90" t="str">
        <f t="shared" si="6"/>
        <v>Abt.2</v>
      </c>
    </row>
    <row r="424" spans="7:11">
      <c r="G424" s="91" t="s">
        <v>219</v>
      </c>
      <c r="H424" s="92">
        <v>6533018</v>
      </c>
      <c r="I424" s="91" t="s">
        <v>10</v>
      </c>
      <c r="J424" s="91"/>
      <c r="K424" s="90" t="str">
        <f t="shared" si="6"/>
        <v/>
      </c>
    </row>
    <row r="425" spans="7:11">
      <c r="G425" s="91" t="s">
        <v>266</v>
      </c>
      <c r="H425" s="92">
        <v>6434013</v>
      </c>
      <c r="I425" s="91" t="s">
        <v>18</v>
      </c>
      <c r="J425" s="91"/>
      <c r="K425" s="90" t="str">
        <f t="shared" si="6"/>
        <v/>
      </c>
    </row>
    <row r="426" spans="7:11">
      <c r="G426" s="91" t="s">
        <v>336</v>
      </c>
      <c r="H426" s="92">
        <v>6534020</v>
      </c>
      <c r="I426" s="91" t="s">
        <v>22</v>
      </c>
      <c r="J426" s="91">
        <v>71365608</v>
      </c>
      <c r="K426" s="90" t="str">
        <f t="shared" si="6"/>
        <v>Abt.2</v>
      </c>
    </row>
    <row r="427" spans="7:11">
      <c r="G427" s="91" t="s">
        <v>325</v>
      </c>
      <c r="H427" s="92">
        <v>6533019</v>
      </c>
      <c r="I427" s="91" t="s">
        <v>10</v>
      </c>
      <c r="J427" s="91">
        <v>71365607</v>
      </c>
      <c r="K427" s="90" t="str">
        <f t="shared" si="6"/>
        <v>Abt.2</v>
      </c>
    </row>
    <row r="428" spans="7:11">
      <c r="G428" s="91" t="s">
        <v>445</v>
      </c>
      <c r="H428" s="92">
        <v>6636015</v>
      </c>
      <c r="I428" s="91" t="s">
        <v>16</v>
      </c>
      <c r="J428" s="91"/>
      <c r="K428" s="90" t="str">
        <f t="shared" si="6"/>
        <v/>
      </c>
    </row>
    <row r="429" spans="7:11">
      <c r="G429" s="91" t="s">
        <v>46</v>
      </c>
      <c r="H429" s="92">
        <v>6432023</v>
      </c>
      <c r="I429" s="91" t="s">
        <v>4</v>
      </c>
      <c r="J429" s="91">
        <v>71365608</v>
      </c>
      <c r="K429" s="90" t="str">
        <f t="shared" si="6"/>
        <v>Abt.2</v>
      </c>
    </row>
    <row r="430" spans="7:11">
      <c r="G430" s="91" t="s">
        <v>16</v>
      </c>
      <c r="H430" s="92">
        <v>6636000</v>
      </c>
      <c r="I430" s="91"/>
      <c r="J430" s="91"/>
      <c r="K430" s="90" t="str">
        <f t="shared" si="6"/>
        <v/>
      </c>
    </row>
    <row r="431" spans="7:11">
      <c r="G431" s="91" t="s">
        <v>593</v>
      </c>
      <c r="H431" s="92">
        <v>6633030</v>
      </c>
      <c r="I431" s="91" t="s">
        <v>13</v>
      </c>
      <c r="J431" s="91">
        <v>71365605</v>
      </c>
      <c r="K431" s="90" t="str">
        <f t="shared" si="6"/>
        <v>Abt.2</v>
      </c>
    </row>
    <row r="432" spans="7:11">
      <c r="G432" s="91" t="s">
        <v>204</v>
      </c>
      <c r="H432" s="92">
        <v>6531018</v>
      </c>
      <c r="I432" s="91" t="s">
        <v>20</v>
      </c>
      <c r="J432" s="91"/>
      <c r="K432" s="90" t="str">
        <f t="shared" si="6"/>
        <v/>
      </c>
    </row>
    <row r="433" spans="7:11">
      <c r="G433" s="91" t="s">
        <v>224</v>
      </c>
      <c r="H433" s="92">
        <v>6534021</v>
      </c>
      <c r="I433" s="91" t="s">
        <v>22</v>
      </c>
      <c r="J433" s="91">
        <v>71365609</v>
      </c>
      <c r="K433" s="90" t="str">
        <f t="shared" si="6"/>
        <v>Abt.2</v>
      </c>
    </row>
    <row r="434" spans="7:11">
      <c r="G434" s="91" t="s">
        <v>9</v>
      </c>
      <c r="H434" s="92">
        <v>6440000</v>
      </c>
      <c r="I434" s="91"/>
      <c r="J434" s="91">
        <v>71365608</v>
      </c>
      <c r="K434" s="90" t="str">
        <f t="shared" si="6"/>
        <v>Abt.2</v>
      </c>
    </row>
    <row r="435" spans="7:11">
      <c r="G435" s="91" t="s">
        <v>33</v>
      </c>
      <c r="H435" s="92">
        <v>6532023</v>
      </c>
      <c r="I435" s="91" t="s">
        <v>21</v>
      </c>
      <c r="J435" s="91"/>
      <c r="K435" s="90" t="str">
        <f t="shared" si="6"/>
        <v/>
      </c>
    </row>
    <row r="436" spans="7:11">
      <c r="G436" s="91" t="s">
        <v>27</v>
      </c>
      <c r="H436" s="92">
        <v>6414000</v>
      </c>
      <c r="I436" s="91"/>
      <c r="J436" s="91">
        <v>71365609</v>
      </c>
      <c r="K436" s="90" t="str">
        <f t="shared" si="6"/>
        <v>Abt.2</v>
      </c>
    </row>
    <row r="437" spans="7:11">
      <c r="G437" s="91" t="s">
        <v>381</v>
      </c>
      <c r="H437" s="92">
        <v>6632020</v>
      </c>
      <c r="I437" s="91" t="s">
        <v>12</v>
      </c>
      <c r="J437" s="91"/>
      <c r="K437" s="90" t="str">
        <f t="shared" si="6"/>
        <v/>
      </c>
    </row>
    <row r="438" spans="7:11">
      <c r="G438" s="91" t="s">
        <v>434</v>
      </c>
      <c r="H438" s="92">
        <v>6635022</v>
      </c>
      <c r="I438" s="91" t="s">
        <v>15</v>
      </c>
      <c r="J438" s="91"/>
      <c r="K438" s="90" t="str">
        <f t="shared" si="6"/>
        <v/>
      </c>
    </row>
    <row r="439" spans="7:11">
      <c r="G439" s="91" t="s">
        <v>417</v>
      </c>
      <c r="H439" s="92">
        <v>6634026</v>
      </c>
      <c r="I439" s="91" t="s">
        <v>14</v>
      </c>
      <c r="J439" s="91">
        <v>71365610</v>
      </c>
      <c r="K439" s="90" t="str">
        <f t="shared" si="6"/>
        <v>Abt.2</v>
      </c>
    </row>
    <row r="440" spans="7:11">
      <c r="G440" s="91" t="s">
        <v>131</v>
      </c>
      <c r="H440" s="92">
        <v>6636016</v>
      </c>
      <c r="I440" s="91" t="s">
        <v>16</v>
      </c>
      <c r="J440" s="91">
        <v>71365609</v>
      </c>
      <c r="K440" s="90" t="str">
        <f t="shared" si="6"/>
        <v>Abt.2</v>
      </c>
    </row>
    <row r="441" spans="7:11">
      <c r="G441" s="91" t="s">
        <v>195</v>
      </c>
      <c r="H441" s="92">
        <v>6440024</v>
      </c>
      <c r="I441" s="91" t="s">
        <v>9</v>
      </c>
      <c r="J441" s="91"/>
      <c r="K441" s="90" t="str">
        <f t="shared" si="6"/>
        <v/>
      </c>
    </row>
    <row r="442" spans="7:11">
      <c r="G442" s="91" t="s">
        <v>300</v>
      </c>
      <c r="H442" s="92">
        <v>6440025</v>
      </c>
      <c r="I442" s="91" t="s">
        <v>9</v>
      </c>
      <c r="J442" s="91">
        <v>71365610</v>
      </c>
      <c r="K442" s="90" t="str">
        <f t="shared" si="6"/>
        <v>Abt.2</v>
      </c>
    </row>
    <row r="443" spans="7:11">
      <c r="G443" s="91" t="s">
        <v>337</v>
      </c>
      <c r="H443" s="92">
        <v>6534022</v>
      </c>
      <c r="I443" s="91" t="s">
        <v>22</v>
      </c>
      <c r="J443" s="91"/>
      <c r="K443" s="90" t="str">
        <f t="shared" si="6"/>
        <v/>
      </c>
    </row>
    <row r="444" spans="7:11">
      <c r="G444" s="91" t="s">
        <v>116</v>
      </c>
      <c r="H444" s="92">
        <v>6633028</v>
      </c>
      <c r="I444" s="91" t="s">
        <v>13</v>
      </c>
      <c r="J444" s="91"/>
      <c r="K444" s="90" t="str">
        <f t="shared" si="6"/>
        <v/>
      </c>
    </row>
    <row r="445" spans="7:11">
      <c r="G445" s="91" t="s">
        <v>398</v>
      </c>
      <c r="H445" s="92">
        <v>6633029</v>
      </c>
      <c r="I445" s="91" t="s">
        <v>13</v>
      </c>
      <c r="J445" s="91">
        <v>71365611</v>
      </c>
      <c r="K445" s="90" t="str">
        <f t="shared" si="6"/>
        <v>Abt.2</v>
      </c>
    </row>
    <row r="446" spans="7:11">
      <c r="G446" s="91" t="s">
        <v>254</v>
      </c>
      <c r="H446" s="92">
        <v>6431022</v>
      </c>
      <c r="I446" s="91" t="s">
        <v>3</v>
      </c>
      <c r="J446" s="91">
        <v>71365610</v>
      </c>
      <c r="K446" s="90" t="str">
        <f t="shared" si="6"/>
        <v>Abt.2</v>
      </c>
    </row>
  </sheetData>
  <sortState ref="G3:K446">
    <sortCondition ref="G3"/>
  </sortState>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3" tint="0.79998168889431442"/>
  </sheetPr>
  <dimension ref="A1:V41"/>
  <sheetViews>
    <sheetView workbookViewId="0">
      <selection activeCell="C10" sqref="C10"/>
    </sheetView>
  </sheetViews>
  <sheetFormatPr baseColWidth="10" defaultColWidth="11.42578125" defaultRowHeight="12.75"/>
  <cols>
    <col min="1" max="1" width="29.28515625" style="9" bestFit="1" customWidth="1"/>
    <col min="2" max="2" width="14.5703125" style="9" bestFit="1" customWidth="1"/>
    <col min="3" max="16384" width="11.42578125" style="9"/>
  </cols>
  <sheetData>
    <row r="1" spans="1:22">
      <c r="A1" s="9" t="s">
        <v>476</v>
      </c>
      <c r="B1" s="9" t="s">
        <v>477</v>
      </c>
    </row>
    <row r="2" spans="1:22">
      <c r="A2" s="9" t="s">
        <v>452</v>
      </c>
      <c r="B2" s="9" t="s">
        <v>452</v>
      </c>
    </row>
    <row r="3" spans="1:22">
      <c r="A3" s="9" t="s">
        <v>473</v>
      </c>
      <c r="B3" s="9" t="s">
        <v>475</v>
      </c>
    </row>
    <row r="4" spans="1:22">
      <c r="A4" s="9" t="s">
        <v>478</v>
      </c>
      <c r="B4" s="9" t="s">
        <v>480</v>
      </c>
    </row>
    <row r="5" spans="1:22">
      <c r="A5" s="9" t="s">
        <v>474</v>
      </c>
    </row>
    <row r="10" spans="1:22">
      <c r="A10" s="11"/>
      <c r="B10" s="11"/>
      <c r="C10" s="11"/>
      <c r="D10" s="11"/>
      <c r="E10" s="11"/>
      <c r="F10" s="11"/>
      <c r="G10" s="11"/>
      <c r="H10" s="11"/>
      <c r="I10" s="11"/>
      <c r="J10" s="11"/>
      <c r="K10" s="11"/>
      <c r="L10" s="11"/>
      <c r="M10" s="11"/>
      <c r="N10" s="11"/>
      <c r="O10" s="11"/>
      <c r="P10" s="11"/>
      <c r="Q10" s="11"/>
      <c r="R10" s="11"/>
      <c r="S10" s="11"/>
      <c r="T10" s="11"/>
      <c r="U10" s="11"/>
      <c r="V10" s="11"/>
    </row>
    <row r="11" spans="1:22" ht="15">
      <c r="A11" s="13"/>
      <c r="B11" s="14"/>
      <c r="C11" s="13"/>
      <c r="D11" s="13"/>
      <c r="E11" s="13"/>
      <c r="F11" s="13"/>
      <c r="G11" s="13"/>
      <c r="H11" s="13"/>
      <c r="I11" s="13"/>
      <c r="J11" s="13"/>
      <c r="K11" s="13"/>
      <c r="L11" s="13"/>
      <c r="M11" s="13"/>
      <c r="N11" s="13"/>
      <c r="O11" s="13"/>
      <c r="P11" s="13"/>
      <c r="Q11" s="13"/>
      <c r="R11" s="13"/>
      <c r="S11" s="13"/>
      <c r="T11" s="13"/>
      <c r="U11" s="13"/>
      <c r="V11" s="11"/>
    </row>
    <row r="12" spans="1:22" ht="15">
      <c r="A12" s="3"/>
      <c r="B12" s="3"/>
      <c r="C12" s="3"/>
      <c r="D12" s="3"/>
      <c r="E12" s="3"/>
      <c r="F12" s="3"/>
      <c r="G12" s="3"/>
      <c r="H12" s="3"/>
      <c r="I12" s="3"/>
      <c r="J12" s="3"/>
      <c r="K12" s="3"/>
      <c r="L12" s="3"/>
      <c r="M12" s="3"/>
      <c r="N12" s="3"/>
      <c r="O12" s="3"/>
      <c r="P12" s="3"/>
      <c r="Q12" s="3"/>
      <c r="R12" s="3"/>
      <c r="S12" s="3"/>
      <c r="T12" s="3"/>
      <c r="U12" s="3"/>
      <c r="V12" s="11"/>
    </row>
    <row r="13" spans="1:22">
      <c r="A13" s="11"/>
      <c r="B13" s="11"/>
      <c r="C13" s="11"/>
      <c r="D13" s="11"/>
      <c r="E13" s="11"/>
      <c r="F13" s="11"/>
      <c r="G13" s="11"/>
      <c r="H13" s="11"/>
      <c r="I13" s="11"/>
      <c r="J13" s="11"/>
      <c r="K13" s="11"/>
      <c r="L13" s="11"/>
      <c r="M13" s="11"/>
      <c r="N13" s="11"/>
      <c r="O13" s="11"/>
      <c r="P13" s="11"/>
      <c r="Q13" s="11"/>
      <c r="R13" s="11"/>
      <c r="S13" s="11"/>
      <c r="T13" s="11"/>
      <c r="U13" s="11"/>
      <c r="V13" s="11"/>
    </row>
    <row r="14" spans="1:22">
      <c r="A14" s="11"/>
      <c r="B14" s="11"/>
      <c r="C14" s="11"/>
      <c r="D14" s="11"/>
      <c r="E14" s="11"/>
      <c r="F14" s="11"/>
      <c r="G14" s="11"/>
      <c r="H14" s="11"/>
      <c r="I14" s="11"/>
      <c r="J14" s="11"/>
      <c r="K14" s="11"/>
      <c r="L14" s="11"/>
      <c r="M14" s="11"/>
      <c r="N14" s="11"/>
      <c r="O14" s="11"/>
      <c r="P14" s="11"/>
      <c r="Q14" s="11"/>
      <c r="R14" s="11"/>
      <c r="S14" s="11"/>
      <c r="T14" s="11"/>
      <c r="U14" s="11"/>
      <c r="V14" s="11"/>
    </row>
    <row r="15" spans="1:22">
      <c r="A15" s="11"/>
      <c r="B15" s="11"/>
      <c r="C15" s="11"/>
      <c r="D15" s="11"/>
      <c r="E15" s="11"/>
      <c r="F15" s="11"/>
      <c r="G15" s="11"/>
      <c r="H15" s="11"/>
      <c r="I15" s="11"/>
      <c r="J15" s="11"/>
      <c r="K15" s="11"/>
      <c r="L15" s="11"/>
      <c r="M15" s="11"/>
      <c r="N15" s="11"/>
      <c r="O15" s="11"/>
      <c r="P15" s="11"/>
      <c r="Q15" s="11"/>
      <c r="R15" s="11"/>
      <c r="S15" s="11"/>
      <c r="T15" s="11"/>
      <c r="U15" s="11"/>
      <c r="V15" s="11"/>
    </row>
    <row r="16" spans="1:22">
      <c r="A16" s="11"/>
      <c r="B16" s="11"/>
      <c r="C16" s="11"/>
      <c r="D16" s="11"/>
      <c r="E16" s="11"/>
      <c r="F16" s="11"/>
      <c r="G16" s="11"/>
      <c r="H16" s="11"/>
      <c r="I16" s="11"/>
      <c r="J16" s="11"/>
      <c r="K16" s="11"/>
      <c r="L16" s="11"/>
      <c r="M16" s="11"/>
      <c r="N16" s="11"/>
      <c r="O16" s="11"/>
      <c r="P16" s="11"/>
      <c r="Q16" s="11"/>
      <c r="R16" s="11"/>
      <c r="S16" s="11"/>
      <c r="T16" s="11"/>
      <c r="U16" s="11"/>
      <c r="V16" s="11"/>
    </row>
    <row r="17" spans="1:22">
      <c r="A17" s="11"/>
      <c r="B17" s="11"/>
      <c r="C17" s="11"/>
      <c r="D17" s="11"/>
      <c r="E17" s="11"/>
      <c r="F17" s="11"/>
      <c r="G17" s="11"/>
      <c r="H17" s="11"/>
      <c r="I17" s="11"/>
      <c r="J17" s="11"/>
      <c r="K17" s="11"/>
      <c r="L17" s="11"/>
      <c r="M17" s="11"/>
      <c r="N17" s="11"/>
      <c r="O17" s="11"/>
      <c r="P17" s="11"/>
      <c r="Q17" s="11"/>
      <c r="R17" s="11"/>
      <c r="S17" s="11"/>
      <c r="T17" s="11"/>
      <c r="U17" s="11"/>
      <c r="V17" s="11"/>
    </row>
    <row r="18" spans="1:22">
      <c r="A18" s="11"/>
      <c r="B18" s="11"/>
      <c r="C18" s="11"/>
      <c r="D18" s="11"/>
      <c r="E18" s="11"/>
      <c r="F18" s="11"/>
      <c r="G18" s="11"/>
      <c r="H18" s="11"/>
      <c r="I18" s="11"/>
      <c r="J18" s="11"/>
      <c r="K18" s="11"/>
      <c r="L18" s="11"/>
      <c r="M18" s="11"/>
      <c r="N18" s="11"/>
      <c r="O18" s="11"/>
      <c r="P18" s="11"/>
      <c r="Q18" s="11"/>
      <c r="R18" s="11"/>
      <c r="S18" s="11"/>
      <c r="T18" s="11"/>
      <c r="U18" s="11"/>
      <c r="V18" s="11"/>
    </row>
    <row r="19" spans="1:22">
      <c r="A19" s="11"/>
      <c r="B19" s="11"/>
      <c r="C19" s="11"/>
      <c r="D19" s="11"/>
      <c r="E19" s="11"/>
      <c r="F19" s="11"/>
      <c r="G19" s="11"/>
      <c r="H19" s="11"/>
      <c r="I19" s="11"/>
      <c r="J19" s="11"/>
      <c r="K19" s="11"/>
      <c r="L19" s="11"/>
      <c r="M19" s="11"/>
      <c r="N19" s="11"/>
      <c r="O19" s="11"/>
      <c r="P19" s="11"/>
      <c r="Q19" s="11"/>
      <c r="R19" s="11"/>
      <c r="S19" s="11"/>
      <c r="T19" s="11"/>
      <c r="U19" s="11"/>
      <c r="V19" s="11"/>
    </row>
    <row r="20" spans="1:22">
      <c r="A20" s="11"/>
      <c r="B20" s="11"/>
      <c r="C20" s="11"/>
      <c r="D20" s="11"/>
      <c r="E20" s="11"/>
      <c r="F20" s="11"/>
      <c r="G20" s="11"/>
      <c r="H20" s="11"/>
      <c r="I20" s="11"/>
      <c r="J20" s="11"/>
      <c r="K20" s="11"/>
      <c r="L20" s="11"/>
      <c r="M20" s="11"/>
      <c r="N20" s="11"/>
      <c r="O20" s="11"/>
      <c r="P20" s="11"/>
      <c r="Q20" s="11"/>
      <c r="R20" s="11"/>
      <c r="S20" s="11"/>
      <c r="T20" s="11"/>
      <c r="U20" s="11"/>
      <c r="V20" s="11"/>
    </row>
    <row r="21" spans="1:22">
      <c r="A21" s="11"/>
      <c r="B21" s="11"/>
      <c r="C21" s="11"/>
      <c r="D21" s="11"/>
      <c r="E21" s="11"/>
      <c r="F21" s="11"/>
      <c r="G21" s="11"/>
      <c r="H21" s="11"/>
      <c r="I21" s="11"/>
      <c r="J21" s="11"/>
      <c r="K21" s="11"/>
      <c r="L21" s="11"/>
      <c r="M21" s="11"/>
      <c r="N21" s="11"/>
      <c r="O21" s="11"/>
      <c r="P21" s="11"/>
      <c r="Q21" s="11"/>
      <c r="R21" s="11"/>
      <c r="S21" s="11"/>
      <c r="T21" s="11"/>
      <c r="U21" s="11"/>
      <c r="V21" s="11"/>
    </row>
    <row r="22" spans="1:22">
      <c r="A22" s="11"/>
      <c r="B22" s="11"/>
      <c r="C22" s="11"/>
      <c r="D22" s="11"/>
      <c r="E22" s="11"/>
      <c r="F22" s="11"/>
      <c r="G22" s="11"/>
      <c r="H22" s="11"/>
      <c r="I22" s="11"/>
      <c r="J22" s="11"/>
      <c r="K22" s="11"/>
      <c r="L22" s="11"/>
      <c r="M22" s="11"/>
      <c r="N22" s="11"/>
      <c r="O22" s="11"/>
      <c r="P22" s="11"/>
      <c r="Q22" s="11"/>
      <c r="R22" s="11"/>
      <c r="S22" s="11"/>
      <c r="T22" s="11"/>
      <c r="U22" s="11"/>
      <c r="V22" s="11"/>
    </row>
    <row r="23" spans="1:22">
      <c r="A23" s="11"/>
      <c r="B23" s="11"/>
      <c r="C23" s="11"/>
      <c r="D23" s="11"/>
      <c r="E23" s="11"/>
      <c r="F23" s="11"/>
      <c r="G23" s="11"/>
      <c r="H23" s="11"/>
      <c r="I23" s="11"/>
      <c r="J23" s="11"/>
      <c r="K23" s="11"/>
      <c r="L23" s="11"/>
      <c r="M23" s="11"/>
      <c r="N23" s="11"/>
      <c r="O23" s="11"/>
      <c r="P23" s="11"/>
      <c r="Q23" s="11"/>
      <c r="R23" s="11"/>
      <c r="S23" s="11"/>
      <c r="T23" s="11"/>
      <c r="U23" s="11"/>
      <c r="V23" s="11"/>
    </row>
    <row r="24" spans="1:22">
      <c r="A24" s="11"/>
      <c r="B24" s="11"/>
      <c r="C24" s="11"/>
      <c r="D24" s="11"/>
      <c r="E24" s="11"/>
      <c r="F24" s="11"/>
      <c r="G24" s="11"/>
      <c r="H24" s="11"/>
      <c r="I24" s="11"/>
      <c r="J24" s="11"/>
      <c r="K24" s="11"/>
      <c r="L24" s="11"/>
      <c r="M24" s="11"/>
      <c r="N24" s="11"/>
      <c r="O24" s="11"/>
      <c r="P24" s="11"/>
      <c r="Q24" s="11"/>
      <c r="R24" s="11"/>
      <c r="S24" s="11"/>
      <c r="T24" s="11"/>
      <c r="U24" s="11"/>
      <c r="V24" s="11"/>
    </row>
    <row r="25" spans="1:22">
      <c r="A25" s="11"/>
      <c r="B25" s="11"/>
      <c r="C25" s="11"/>
      <c r="D25" s="11"/>
      <c r="E25" s="11"/>
      <c r="F25" s="11"/>
      <c r="G25" s="11"/>
      <c r="H25" s="11"/>
      <c r="I25" s="11"/>
      <c r="J25" s="11"/>
      <c r="K25" s="11"/>
      <c r="L25" s="11"/>
      <c r="M25" s="11"/>
      <c r="N25" s="11"/>
      <c r="O25" s="11"/>
      <c r="P25" s="11"/>
      <c r="Q25" s="11"/>
      <c r="R25" s="11"/>
      <c r="S25" s="11"/>
      <c r="T25" s="11"/>
      <c r="U25" s="11"/>
      <c r="V25" s="11"/>
    </row>
    <row r="26" spans="1:22">
      <c r="A26" s="11"/>
      <c r="B26" s="11"/>
      <c r="C26" s="11"/>
      <c r="D26" s="11"/>
      <c r="E26" s="11"/>
      <c r="F26" s="11"/>
      <c r="G26" s="11"/>
      <c r="H26" s="11"/>
      <c r="I26" s="11"/>
      <c r="J26" s="11"/>
      <c r="K26" s="11"/>
      <c r="L26" s="11"/>
      <c r="M26" s="11"/>
      <c r="N26" s="11"/>
      <c r="O26" s="11"/>
      <c r="P26" s="11"/>
      <c r="Q26" s="11"/>
      <c r="R26" s="11"/>
      <c r="S26" s="11"/>
      <c r="T26" s="11"/>
      <c r="U26" s="11"/>
      <c r="V26" s="11"/>
    </row>
    <row r="27" spans="1:22">
      <c r="A27" s="11"/>
      <c r="B27" s="11"/>
      <c r="C27" s="11"/>
      <c r="D27" s="11"/>
      <c r="E27" s="11"/>
      <c r="F27" s="11"/>
      <c r="G27" s="11"/>
      <c r="H27" s="11"/>
      <c r="I27" s="11"/>
      <c r="J27" s="11"/>
      <c r="K27" s="11"/>
      <c r="L27" s="11"/>
      <c r="M27" s="11"/>
      <c r="N27" s="11"/>
      <c r="O27" s="11"/>
      <c r="P27" s="11"/>
      <c r="Q27" s="11"/>
      <c r="R27" s="11"/>
      <c r="S27" s="11"/>
      <c r="T27" s="11"/>
      <c r="U27" s="11"/>
      <c r="V27" s="11"/>
    </row>
    <row r="28" spans="1:22">
      <c r="A28" s="11"/>
      <c r="B28" s="11"/>
      <c r="C28" s="11"/>
      <c r="D28" s="11"/>
      <c r="E28" s="11"/>
      <c r="F28" s="11"/>
      <c r="G28" s="11"/>
      <c r="H28" s="11"/>
      <c r="I28" s="11"/>
      <c r="J28" s="11"/>
      <c r="K28" s="11"/>
      <c r="L28" s="11"/>
      <c r="M28" s="11"/>
      <c r="N28" s="11"/>
      <c r="O28" s="11"/>
      <c r="P28" s="11"/>
      <c r="Q28" s="11"/>
      <c r="R28" s="11"/>
      <c r="S28" s="11"/>
      <c r="T28" s="11"/>
      <c r="U28" s="11"/>
      <c r="V28" s="11"/>
    </row>
    <row r="29" spans="1:22">
      <c r="A29" s="11"/>
      <c r="B29" s="11"/>
      <c r="C29" s="11"/>
      <c r="D29" s="11"/>
      <c r="E29" s="11"/>
      <c r="F29" s="11"/>
      <c r="G29" s="11"/>
      <c r="H29" s="11"/>
      <c r="I29" s="11"/>
      <c r="J29" s="11"/>
      <c r="K29" s="11"/>
      <c r="L29" s="11"/>
      <c r="M29" s="11"/>
      <c r="N29" s="11"/>
      <c r="O29" s="11"/>
      <c r="P29" s="11"/>
      <c r="Q29" s="11"/>
      <c r="R29" s="11"/>
      <c r="S29" s="11"/>
      <c r="T29" s="11"/>
      <c r="U29" s="11"/>
      <c r="V29" s="11"/>
    </row>
    <row r="30" spans="1:22">
      <c r="A30" s="11"/>
      <c r="B30" s="11"/>
      <c r="C30" s="11"/>
      <c r="D30" s="11"/>
      <c r="E30" s="11"/>
      <c r="F30" s="11"/>
      <c r="G30" s="11"/>
      <c r="H30" s="11"/>
      <c r="I30" s="11"/>
      <c r="J30" s="11"/>
      <c r="K30" s="11"/>
      <c r="L30" s="11"/>
      <c r="M30" s="11"/>
      <c r="N30" s="11"/>
      <c r="O30" s="11"/>
      <c r="P30" s="11"/>
      <c r="Q30" s="11"/>
      <c r="R30" s="11"/>
      <c r="S30" s="11"/>
      <c r="T30" s="11"/>
      <c r="U30" s="11"/>
      <c r="V30" s="11"/>
    </row>
    <row r="31" spans="1:22">
      <c r="A31" s="11"/>
      <c r="B31" s="11"/>
      <c r="C31" s="11"/>
      <c r="D31" s="11"/>
      <c r="E31" s="11"/>
      <c r="F31" s="11"/>
      <c r="G31" s="11"/>
      <c r="H31" s="11"/>
      <c r="I31" s="11"/>
      <c r="J31" s="11"/>
      <c r="K31" s="11"/>
      <c r="L31" s="11"/>
      <c r="M31" s="11"/>
      <c r="N31" s="11"/>
      <c r="O31" s="11"/>
      <c r="P31" s="11"/>
      <c r="Q31" s="11"/>
      <c r="R31" s="11"/>
      <c r="S31" s="11"/>
      <c r="T31" s="11"/>
      <c r="U31" s="11"/>
      <c r="V31" s="11"/>
    </row>
    <row r="32" spans="1:22">
      <c r="A32" s="11"/>
      <c r="B32" s="11"/>
      <c r="C32" s="11"/>
      <c r="D32" s="11"/>
      <c r="E32" s="11"/>
      <c r="F32" s="11"/>
      <c r="G32" s="11"/>
      <c r="H32" s="11"/>
      <c r="I32" s="11"/>
      <c r="J32" s="11"/>
      <c r="K32" s="11"/>
      <c r="L32" s="11"/>
      <c r="M32" s="11"/>
      <c r="N32" s="11"/>
      <c r="O32" s="11"/>
      <c r="P32" s="11"/>
      <c r="Q32" s="11"/>
      <c r="R32" s="11"/>
      <c r="S32" s="11"/>
      <c r="T32" s="11"/>
      <c r="U32" s="11"/>
      <c r="V32" s="11"/>
    </row>
    <row r="33" spans="1:22">
      <c r="A33" s="11"/>
      <c r="B33" s="11"/>
      <c r="C33" s="11"/>
      <c r="D33" s="11"/>
      <c r="E33" s="11"/>
      <c r="F33" s="11"/>
      <c r="G33" s="11"/>
      <c r="H33" s="11"/>
      <c r="I33" s="11"/>
      <c r="J33" s="11"/>
      <c r="K33" s="11"/>
      <c r="L33" s="11"/>
      <c r="M33" s="11"/>
      <c r="N33" s="11"/>
      <c r="O33" s="11"/>
      <c r="P33" s="11"/>
      <c r="Q33" s="11"/>
      <c r="R33" s="11"/>
      <c r="S33" s="11"/>
      <c r="T33" s="11"/>
      <c r="U33" s="11"/>
      <c r="V33" s="11"/>
    </row>
    <row r="34" spans="1:22">
      <c r="A34" s="11"/>
      <c r="B34" s="11"/>
      <c r="C34" s="11"/>
      <c r="D34" s="11"/>
      <c r="E34" s="11"/>
      <c r="F34" s="11"/>
      <c r="G34" s="11"/>
      <c r="H34" s="11"/>
      <c r="I34" s="11"/>
      <c r="J34" s="11"/>
      <c r="K34" s="11"/>
      <c r="L34" s="11"/>
      <c r="M34" s="11"/>
      <c r="N34" s="11"/>
      <c r="O34" s="11"/>
      <c r="P34" s="11"/>
      <c r="Q34" s="11"/>
      <c r="R34" s="11"/>
      <c r="S34" s="11"/>
      <c r="T34" s="11"/>
      <c r="U34" s="11"/>
      <c r="V34" s="11"/>
    </row>
    <row r="35" spans="1:22">
      <c r="A35" s="11"/>
      <c r="B35" s="11"/>
      <c r="C35" s="11"/>
      <c r="D35" s="11"/>
      <c r="E35" s="11"/>
      <c r="F35" s="11"/>
      <c r="G35" s="11"/>
      <c r="H35" s="11"/>
      <c r="I35" s="11"/>
      <c r="J35" s="11"/>
      <c r="K35" s="11"/>
      <c r="L35" s="11"/>
      <c r="M35" s="11"/>
      <c r="N35" s="11"/>
      <c r="O35" s="11"/>
      <c r="P35" s="11"/>
      <c r="Q35" s="11"/>
      <c r="R35" s="11"/>
      <c r="S35" s="11"/>
      <c r="T35" s="11"/>
      <c r="U35" s="11"/>
      <c r="V35" s="11"/>
    </row>
    <row r="36" spans="1:22">
      <c r="A36" s="11"/>
      <c r="B36" s="11"/>
      <c r="C36" s="11"/>
      <c r="D36" s="11"/>
      <c r="E36" s="11"/>
      <c r="F36" s="11"/>
      <c r="G36" s="11"/>
      <c r="H36" s="11"/>
      <c r="I36" s="11"/>
      <c r="J36" s="11"/>
      <c r="K36" s="11"/>
      <c r="L36" s="11"/>
      <c r="M36" s="11"/>
      <c r="N36" s="11"/>
      <c r="O36" s="11"/>
      <c r="P36" s="11"/>
      <c r="Q36" s="11"/>
      <c r="R36" s="11"/>
      <c r="S36" s="11"/>
      <c r="T36" s="11"/>
      <c r="U36" s="11"/>
      <c r="V36" s="11"/>
    </row>
    <row r="37" spans="1:22">
      <c r="A37" s="11"/>
      <c r="B37" s="11"/>
      <c r="C37" s="11"/>
      <c r="D37" s="11"/>
      <c r="E37" s="11"/>
      <c r="F37" s="11"/>
      <c r="G37" s="11"/>
      <c r="H37" s="11"/>
      <c r="I37" s="11"/>
      <c r="J37" s="11"/>
      <c r="K37" s="11"/>
      <c r="L37" s="11"/>
      <c r="M37" s="11"/>
      <c r="N37" s="11"/>
      <c r="O37" s="11"/>
      <c r="P37" s="11"/>
      <c r="Q37" s="11"/>
      <c r="R37" s="11"/>
      <c r="S37" s="11"/>
      <c r="T37" s="11"/>
      <c r="U37" s="11"/>
      <c r="V37" s="11"/>
    </row>
    <row r="38" spans="1:22">
      <c r="A38" s="11"/>
      <c r="B38" s="11"/>
      <c r="C38" s="11"/>
      <c r="D38" s="11"/>
      <c r="E38" s="11"/>
      <c r="F38" s="11"/>
      <c r="G38" s="11"/>
      <c r="H38" s="11"/>
      <c r="I38" s="11"/>
      <c r="J38" s="11"/>
      <c r="K38" s="11"/>
      <c r="L38" s="11"/>
      <c r="M38" s="11"/>
      <c r="N38" s="11"/>
      <c r="O38" s="11"/>
      <c r="P38" s="11"/>
      <c r="Q38" s="11"/>
      <c r="R38" s="11"/>
      <c r="S38" s="11"/>
      <c r="T38" s="11"/>
      <c r="U38" s="11"/>
      <c r="V38" s="11"/>
    </row>
    <row r="39" spans="1:22">
      <c r="A39" s="11"/>
      <c r="B39" s="11"/>
      <c r="C39" s="11"/>
      <c r="D39" s="11"/>
      <c r="E39" s="11"/>
      <c r="F39" s="11"/>
      <c r="G39" s="11"/>
      <c r="H39" s="11"/>
      <c r="I39" s="11"/>
      <c r="J39" s="11"/>
      <c r="K39" s="11"/>
      <c r="L39" s="11"/>
      <c r="M39" s="11"/>
      <c r="N39" s="11"/>
      <c r="O39" s="11"/>
      <c r="P39" s="11"/>
      <c r="Q39" s="11"/>
      <c r="R39" s="11"/>
      <c r="S39" s="11"/>
      <c r="T39" s="11"/>
      <c r="U39" s="11"/>
      <c r="V39" s="11"/>
    </row>
    <row r="40" spans="1:22">
      <c r="A40" s="11"/>
      <c r="B40" s="11"/>
      <c r="C40" s="11"/>
      <c r="D40" s="11"/>
      <c r="E40" s="11"/>
      <c r="F40" s="11"/>
      <c r="G40" s="11"/>
      <c r="H40" s="11"/>
      <c r="I40" s="11"/>
      <c r="J40" s="11"/>
      <c r="K40" s="11"/>
      <c r="L40" s="11"/>
      <c r="M40" s="11"/>
      <c r="N40" s="11"/>
      <c r="O40" s="11"/>
      <c r="P40" s="11"/>
      <c r="Q40" s="11"/>
      <c r="R40" s="11"/>
      <c r="S40" s="11"/>
      <c r="T40" s="11"/>
      <c r="U40" s="11"/>
      <c r="V40" s="11"/>
    </row>
    <row r="41" spans="1:22">
      <c r="A41" s="11"/>
      <c r="B41" s="11"/>
      <c r="C41" s="11"/>
      <c r="D41" s="11"/>
      <c r="E41" s="11"/>
      <c r="F41" s="11"/>
      <c r="G41" s="11"/>
      <c r="H41" s="11"/>
      <c r="I41" s="11"/>
      <c r="J41" s="11"/>
      <c r="K41" s="11"/>
      <c r="L41" s="11"/>
      <c r="M41" s="11"/>
      <c r="N41" s="11"/>
      <c r="O41" s="11"/>
      <c r="P41" s="11"/>
      <c r="Q41" s="11"/>
      <c r="R41" s="11"/>
      <c r="S41" s="11"/>
      <c r="T41" s="11"/>
      <c r="U41" s="11"/>
      <c r="V41" s="11"/>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6" tint="0.59999389629810485"/>
  </sheetPr>
  <dimension ref="A2:U12"/>
  <sheetViews>
    <sheetView workbookViewId="0">
      <selection activeCell="C10" sqref="C10"/>
    </sheetView>
  </sheetViews>
  <sheetFormatPr baseColWidth="10" defaultColWidth="11.42578125" defaultRowHeight="12.75"/>
  <cols>
    <col min="1" max="16384" width="11.42578125" style="7"/>
  </cols>
  <sheetData>
    <row r="2" spans="1:21">
      <c r="A2" s="7" t="s">
        <v>462</v>
      </c>
      <c r="B2" s="7" t="s">
        <v>463</v>
      </c>
      <c r="D2" s="7" t="s">
        <v>464</v>
      </c>
      <c r="F2" s="7" t="s">
        <v>465</v>
      </c>
    </row>
    <row r="3" spans="1:21">
      <c r="A3" s="7" t="s">
        <v>466</v>
      </c>
      <c r="B3" s="7" t="s">
        <v>467</v>
      </c>
      <c r="D3" s="7" t="s">
        <v>468</v>
      </c>
      <c r="F3" s="7" t="s">
        <v>469</v>
      </c>
    </row>
    <row r="4" spans="1:21">
      <c r="D4" s="7" t="s">
        <v>470</v>
      </c>
      <c r="F4" s="7" t="s">
        <v>471</v>
      </c>
    </row>
    <row r="5" spans="1:21">
      <c r="F5" s="7" t="s">
        <v>472</v>
      </c>
    </row>
    <row r="6" spans="1:21">
      <c r="A6" s="8">
        <v>43360</v>
      </c>
    </row>
    <row r="7" spans="1:21">
      <c r="A7" s="8">
        <v>43451</v>
      </c>
    </row>
    <row r="8" spans="1:21">
      <c r="A8" s="8"/>
    </row>
    <row r="11" spans="1:21">
      <c r="A11" s="13"/>
      <c r="B11" s="12"/>
      <c r="C11" s="13"/>
      <c r="D11" s="13"/>
      <c r="E11" s="13"/>
      <c r="F11" s="13"/>
      <c r="G11" s="13"/>
      <c r="H11" s="13"/>
      <c r="I11" s="13"/>
      <c r="J11" s="13"/>
      <c r="K11" s="13"/>
      <c r="L11" s="13"/>
      <c r="M11" s="13"/>
      <c r="N11" s="13"/>
      <c r="O11" s="13"/>
      <c r="P11" s="13"/>
      <c r="Q11" s="13"/>
      <c r="R11" s="13"/>
      <c r="S11" s="13"/>
      <c r="T11" s="13"/>
      <c r="U11" s="13"/>
    </row>
    <row r="12" spans="1:21">
      <c r="A12" s="10"/>
      <c r="B12" s="10"/>
      <c r="C12" s="10"/>
      <c r="D12" s="10"/>
      <c r="E12" s="10"/>
      <c r="F12" s="10"/>
      <c r="G12" s="10"/>
      <c r="H12" s="10"/>
      <c r="I12" s="10"/>
      <c r="J12" s="10"/>
      <c r="K12" s="10"/>
      <c r="L12" s="10"/>
      <c r="M12" s="10"/>
      <c r="N12" s="10"/>
      <c r="O12" s="10"/>
      <c r="P12" s="10"/>
      <c r="Q12" s="10"/>
      <c r="R12" s="10"/>
      <c r="S12" s="10"/>
      <c r="T12" s="10"/>
      <c r="U12" s="10"/>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1"/>
  <sheetViews>
    <sheetView workbookViewId="0">
      <selection activeCell="C10" sqref="C10"/>
    </sheetView>
  </sheetViews>
  <sheetFormatPr baseColWidth="10" defaultRowHeight="15"/>
  <cols>
    <col min="1" max="1" width="64.7109375" customWidth="1"/>
    <col min="2" max="2" width="2.7109375" bestFit="1" customWidth="1"/>
    <col min="3" max="3" width="11.85546875" bestFit="1" customWidth="1"/>
    <col min="4" max="4" width="4" bestFit="1" customWidth="1"/>
    <col min="5" max="5" width="24.5703125" bestFit="1" customWidth="1"/>
  </cols>
  <sheetData>
    <row r="1" spans="1:6">
      <c r="A1" s="18" t="s">
        <v>486</v>
      </c>
      <c r="B1" s="18" t="s">
        <v>496</v>
      </c>
      <c r="C1" s="111"/>
      <c r="D1" s="98" t="str">
        <f>VLOOKUP(Formular!C28,Auswahl!A1:B11,2,FALSE)</f>
        <v>k</v>
      </c>
      <c r="E1" s="98" t="s">
        <v>563</v>
      </c>
      <c r="F1" s="98" t="s">
        <v>563</v>
      </c>
    </row>
    <row r="2" spans="1:6" ht="26.25">
      <c r="A2" s="19" t="s">
        <v>580</v>
      </c>
      <c r="B2" s="19" t="s">
        <v>496</v>
      </c>
      <c r="C2" s="112"/>
      <c r="D2" s="98">
        <f>LEN(Formular!C30)</f>
        <v>0</v>
      </c>
      <c r="E2" s="98" t="s">
        <v>559</v>
      </c>
      <c r="F2" s="98" t="s">
        <v>568</v>
      </c>
    </row>
    <row r="3" spans="1:6">
      <c r="A3" s="19" t="s">
        <v>487</v>
      </c>
      <c r="B3" s="19"/>
      <c r="C3" s="110">
        <v>10000</v>
      </c>
      <c r="E3" s="98" t="s">
        <v>560</v>
      </c>
      <c r="F3" s="98" t="s">
        <v>569</v>
      </c>
    </row>
    <row r="4" spans="1:6">
      <c r="A4" s="19" t="s">
        <v>488</v>
      </c>
      <c r="B4" s="19"/>
      <c r="C4" s="110">
        <v>10000</v>
      </c>
    </row>
    <row r="5" spans="1:6">
      <c r="A5" s="19" t="s">
        <v>489</v>
      </c>
      <c r="B5" s="19"/>
      <c r="C5" s="110">
        <v>20000</v>
      </c>
    </row>
    <row r="6" spans="1:6">
      <c r="A6" s="19" t="s">
        <v>490</v>
      </c>
      <c r="B6" s="19"/>
      <c r="C6" s="110">
        <v>20000</v>
      </c>
    </row>
    <row r="7" spans="1:6">
      <c r="A7" s="19" t="s">
        <v>491</v>
      </c>
      <c r="B7" s="19"/>
      <c r="C7" s="110">
        <v>20000</v>
      </c>
    </row>
    <row r="8" spans="1:6">
      <c r="A8" s="19" t="s">
        <v>492</v>
      </c>
      <c r="B8" s="19"/>
      <c r="C8" s="110">
        <v>20000</v>
      </c>
    </row>
    <row r="9" spans="1:6" ht="26.25">
      <c r="A9" s="19" t="s">
        <v>493</v>
      </c>
      <c r="B9" s="19"/>
      <c r="C9" s="110">
        <v>20000</v>
      </c>
    </row>
    <row r="10" spans="1:6">
      <c r="A10" s="19" t="s">
        <v>577</v>
      </c>
      <c r="B10" s="19" t="s">
        <v>496</v>
      </c>
      <c r="C10" s="110"/>
    </row>
    <row r="11" spans="1:6">
      <c r="A11" s="19" t="s">
        <v>494</v>
      </c>
      <c r="B11" s="19" t="s">
        <v>495</v>
      </c>
      <c r="C11" s="110">
        <v>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Formular</vt:lpstr>
      <vt:lpstr>Datensatz Formular</vt:lpstr>
      <vt:lpstr>Kommunen</vt:lpstr>
      <vt:lpstr>Auswahl_Beschluss</vt:lpstr>
      <vt:lpstr>Ja_Nein_Fest_Variabel</vt:lpstr>
      <vt:lpstr>Auswahl</vt:lpstr>
      <vt:lpstr>Beschluss</vt:lpstr>
      <vt:lpstr>Beschlussfasser</vt:lpstr>
      <vt:lpstr>Formular!Druckbereich</vt:lpstr>
      <vt:lpstr>Förderbereiche</vt:lpstr>
      <vt:lpstr>Kommune</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Bade, Laura (HMdF)</dc:creator>
  <cp:lastModifiedBy>Gruzel, Joanna</cp:lastModifiedBy>
  <cp:lastPrinted>2023-01-09T22:22:41Z</cp:lastPrinted>
  <dcterms:created xsi:type="dcterms:W3CDTF">2018-02-28T14:05:58Z</dcterms:created>
  <dcterms:modified xsi:type="dcterms:W3CDTF">2023-02-23T10:57:42Z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ID-FILE">
    <vt:lpwstr>012B-1A0F-2F59-6E74</vt:lpwstr>
  </property>
</Properties>
</file>